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ухгалтерия 2022 года\1 Постановления\Бюджет\1 квартал 2022\"/>
    </mc:Choice>
  </mc:AlternateContent>
  <bookViews>
    <workbookView xWindow="0" yWindow="0" windowWidth="22560" windowHeight="6108"/>
  </bookViews>
  <sheets>
    <sheet name="Приложение 4 " sheetId="1" r:id="rId1"/>
  </sheets>
  <definedNames>
    <definedName name="_xlnm.Print_Area" localSheetId="0">'Приложение 4 '!$A$1:$D$41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C19" i="1" l="1"/>
  <c r="E13" i="1"/>
  <c r="E15" i="1"/>
  <c r="E18" i="1"/>
  <c r="E21" i="1"/>
  <c r="E23" i="1"/>
  <c r="E26" i="1"/>
  <c r="E27" i="1"/>
  <c r="E28" i="1"/>
  <c r="E30" i="1"/>
  <c r="E31" i="1"/>
  <c r="E34" i="1"/>
  <c r="E35" i="1"/>
  <c r="E38" i="1"/>
  <c r="E39" i="1"/>
  <c r="D12" i="1"/>
  <c r="E12" i="1" s="1"/>
  <c r="D37" i="1" l="1"/>
  <c r="D33" i="1" s="1"/>
  <c r="C37" i="1"/>
  <c r="D29" i="1"/>
  <c r="D24" i="1" s="1"/>
  <c r="C29" i="1"/>
  <c r="D25" i="1"/>
  <c r="C25" i="1"/>
  <c r="D22" i="1"/>
  <c r="E22" i="1" s="1"/>
  <c r="C22" i="1"/>
  <c r="D20" i="1"/>
  <c r="C20" i="1"/>
  <c r="D17" i="1"/>
  <c r="C17" i="1"/>
  <c r="D14" i="1"/>
  <c r="E14" i="1" s="1"/>
  <c r="C12" i="1"/>
  <c r="C33" i="1" l="1"/>
  <c r="E33" i="1" s="1"/>
  <c r="E37" i="1"/>
  <c r="E29" i="1"/>
  <c r="C24" i="1"/>
  <c r="E24" i="1"/>
  <c r="E25" i="1"/>
  <c r="E20" i="1"/>
  <c r="D19" i="1"/>
  <c r="E19" i="1" s="1"/>
  <c r="E17" i="1"/>
  <c r="C16" i="1"/>
  <c r="D16" i="1" l="1"/>
  <c r="D11" i="1" s="1"/>
  <c r="D10" i="1" s="1"/>
  <c r="D41" i="1" s="1"/>
  <c r="C11" i="1"/>
  <c r="C10" i="1"/>
  <c r="E16" i="1" l="1"/>
  <c r="E11" i="1"/>
  <c r="C41" i="1"/>
  <c r="E41" i="1" s="1"/>
  <c r="E10" i="1"/>
</calcChain>
</file>

<file path=xl/sharedStrings.xml><?xml version="1.0" encoding="utf-8"?>
<sst xmlns="http://schemas.openxmlformats.org/spreadsheetml/2006/main" count="70" uniqueCount="66">
  <si>
    <t>Код бюджетной классификации</t>
  </si>
  <si>
    <t>Источник доходов</t>
  </si>
  <si>
    <t>НАЛОГОВЫЕ И НЕНАЛОГОВЫЕ ДОХОДЫ</t>
  </si>
  <si>
    <t>НАЛОГОВЫЕ ДОХОДЫ</t>
  </si>
  <si>
    <t>1 01 00000 00 0000 000</t>
  </si>
  <si>
    <t>НАЛОГИ НА ПРИБЫЛЬ, ДОХОДЫ: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</si>
  <si>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</si>
  <si>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</si>
  <si>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</si>
  <si>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</si>
  <si>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</si>
  <si>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</si>
  <si>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1 06 00000 00 0000 110</t>
  </si>
  <si>
    <t>НАЛОГИ НА ИМУЩЕСТВО:</t>
  </si>
  <si>
    <t>1 06 01000 00 0000 110</t>
  </si>
  <si>
    <t>Налог на имущество  физических лиц</t>
  </si>
  <si>
    <t>1 06 01030 10 0000 110</t>
  </si>
  <si>
    <t>Налог на имущество  физических лиц, взимаемый по ставкам, применяемым к объектам налогообложения, расположенным в границах  сельских  поселений</t>
  </si>
  <si>
    <t>1 06 06000 00 0000 110</t>
  </si>
  <si>
    <t xml:space="preserve">Земельный  налог </t>
  </si>
  <si>
    <t>1 06 06030 00 0000 110</t>
  </si>
  <si>
    <t xml:space="preserve">Земельный  налог с организаций </t>
  </si>
  <si>
    <t>1 06 06033 10 0000 110</t>
  </si>
  <si>
    <t xml:space="preserve">Земельный  налог с организаций, обладающих земельным участком,  расположенным в границах  сельских поселений </t>
  </si>
  <si>
    <t>1 06 06040 00 0000 110</t>
  </si>
  <si>
    <t xml:space="preserve">Земельный  налог с   физических лиц </t>
  </si>
  <si>
    <t>1 06 06043 10 0000 110</t>
  </si>
  <si>
    <t xml:space="preserve">Земельный  налог с   физических лиц, обладающих земельным участком,  расположенным в границах  сельских поселений  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</si>
  <si>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</si>
  <si>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</si>
  <si>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СОБСТВЕННОСТИ, в т.ч.:</t>
  </si>
  <si>
    <t>1 11 05075 10 0000 120</t>
  </si>
  <si>
    <t xml:space="preserve">Доходы от сдачи в аренду имущества, находящегося в оперативном управлении  органов управления сельских поселений и созданных ими учреждений
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</si>
  <si>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</si>
  <si>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1 11 07045 10 0000 120</t>
  </si>
  <si>
    <t xml:space="preserve">Прочие поступления  от использования имущества, находящегося  в собственности сельских поселений (НАЙМ)
</t>
  </si>
  <si>
    <t>1 13 00000 00 0000 130</t>
  </si>
  <si>
    <t>ДОХОДЫ ОТ ОКАЗАНИЯ ПЛАТНЫХ УСЛУГ (РАБОТ) И КОМПЕНСАЦИИ ЗАТРАТ ГОСУДАРСТВА</t>
  </si>
  <si>
    <t>1 13 01995 10 0519 130</t>
  </si>
  <si>
    <t xml:space="preserve">Прочие доходы от оказания платных услуг (работ) получателями средств </t>
  </si>
  <si>
    <t>1 13 01995 10 0283 130</t>
  </si>
  <si>
    <t>2 00 00000 00 0000 150</t>
  </si>
  <si>
    <t>БЕЗВОЗМЕЗДНЫЕ ПОСТУПЛЕНИЯ, в т.ч:</t>
  </si>
  <si>
    <t>2 02 15001 10 0000 150</t>
  </si>
  <si>
    <t>Дотация на выравнивание уровня бюджетной обеспеченности</t>
  </si>
  <si>
    <t>2 02 20000 00 0000 150</t>
  </si>
  <si>
    <t>Субсидии из областного  бюджета</t>
  </si>
  <si>
    <t>2 02 30000 00 0000 150</t>
  </si>
  <si>
    <t>Субвенции из областного бюджета:</t>
  </si>
  <si>
    <t>2 02 30024 10 0000 150</t>
  </si>
  <si>
    <t>субвенции бюджетам  сельских поселений на выполнение передаваемых полномочий субъектов Российской Федерации</t>
  </si>
  <si>
    <t>2 02 35118 10 0000 150</t>
  </si>
  <si>
    <t xml:space="preserve">субвенции бюджетам  сельских поселений на осуществление первичного воинского  учета на территориях, где отсутствуют военные комиссариаты </t>
  </si>
  <si>
    <t>2 02 40000 00 0000 150</t>
  </si>
  <si>
    <t xml:space="preserve">Межбюджетные трансферты </t>
  </si>
  <si>
    <t>ВСЕГО ДОХОДОВ</t>
  </si>
  <si>
    <t>Прогноз  на 2022 год,тыс.руб</t>
  </si>
  <si>
    <t>Факт на 2022 год,тыс.руб</t>
  </si>
  <si>
    <t>% исполнения</t>
  </si>
  <si>
    <t>Штрафы</t>
  </si>
  <si>
    <t>Приложение  2</t>
  </si>
  <si>
    <t xml:space="preserve">  к постановлению администрации</t>
  </si>
  <si>
    <t xml:space="preserve">Сусанинского сельского поселения </t>
  </si>
  <si>
    <t>от 07 апреля 2022 года № 125</t>
  </si>
  <si>
    <t xml:space="preserve"> ПОСТУПЛЕНИЕ ДОХОДОВ  В БЮДЖЕТ</t>
  </si>
  <si>
    <t>МУНИЦИПАЛЬНОГО ОБРАЗОВАНИЯ "СУСАНИНСКОЕ СЕЛЬСКОЕ  ПОСЕЛЕНИЕ" за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</si>
</sst>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_р_."/>
  </numFmts>
  <fonts count="11" x14ac:knownFonts="1">
    <font>
      <sz val="10"/>
      <name val="Arial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right" vertical="center"/>
    </xf>
    <xf numFmtId="165" fontId="7" fillId="0" borderId="2" xfId="0" applyNumberFormat="1" applyFont="1" applyBorder="1" applyAlignment="1">
      <alignment horizontal="left" vertical="center"/>
    </xf>
    <xf numFmtId="164" fontId="7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/>
    </xf>
    <xf numFmtId="165" fontId="8" fillId="0" borderId="2" xfId="0" applyNumberFormat="1" applyFont="1" applyBorder="1" applyAlignment="1">
      <alignment horizontal="left" vertical="center" wrapText="1"/>
    </xf>
    <xf numFmtId="165" fontId="7" fillId="0" borderId="2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/>
    </xf>
    <xf numFmtId="0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5" fontId="9" fillId="0" borderId="2" xfId="0" applyNumberFormat="1" applyFont="1" applyBorder="1" applyAlignment="1">
      <alignment vertical="center"/>
    </xf>
    <xf numFmtId="165" fontId="7" fillId="2" borderId="2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right" vertical="center"/>
    </xf>
    <xf numFmtId="164" fontId="2" fillId="3" borderId="2" xfId="0" applyNumberFormat="1" applyFont="1" applyFill="1" applyBorder="1" applyAlignment="1">
      <alignment horizontal="right" vertical="center"/>
    </xf>
    <xf numFmtId="165" fontId="7" fillId="0" borderId="2" xfId="0" applyNumberFormat="1" applyFont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horizontal="right" vertical="center"/>
    </xf>
    <xf numFmtId="165" fontId="4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 applyProtection="1">
      <alignment horizontal="left" vertical="center" wrapText="1"/>
    </xf>
    <xf numFmtId="165" fontId="2" fillId="0" borderId="2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right" vertical="center"/>
    </xf>
    <xf numFmtId="165" fontId="10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3" fillId="0" borderId="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zoomScaleNormal="100" workbookViewId="0">
      <selection activeCell="D19" sqref="D19"/>
    </sheetView>
  </sheetViews>
  <sheetFormatPr defaultColWidth="9.109375" defaultRowHeight="13.8" x14ac:dyDescent="0.25"/>
  <cols>
    <col min="1" max="1" width="20.88671875" style="1" customWidth="1"/>
    <col min="2" max="2" width="55.77734375" style="1" customWidth="1"/>
    <col min="3" max="3" width="12.109375" style="2" customWidth="1"/>
    <col min="4" max="4" width="11.5546875" style="6" customWidth="1"/>
    <col min="5" max="5" width="8.6640625" style="1" customWidth="1"/>
    <col min="6" max="16384" width="9.109375" style="1"/>
  </cols>
  <sheetData>
    <row r="1" spans="1:5" x14ac:dyDescent="0.25">
      <c r="C1" s="42"/>
      <c r="D1" s="46" t="s">
        <v>60</v>
      </c>
      <c r="E1" s="46"/>
    </row>
    <row r="2" spans="1:5" x14ac:dyDescent="0.25">
      <c r="B2" s="47" t="s">
        <v>61</v>
      </c>
      <c r="C2" s="47"/>
      <c r="D2" s="47"/>
      <c r="E2" s="47"/>
    </row>
    <row r="3" spans="1:5" x14ac:dyDescent="0.25">
      <c r="B3" s="2"/>
      <c r="D3" s="4"/>
      <c r="E3" s="3" t="s">
        <v>62</v>
      </c>
    </row>
    <row r="4" spans="1:5" x14ac:dyDescent="0.25">
      <c r="B4" s="2"/>
      <c r="C4" s="48" t="s">
        <v>63</v>
      </c>
      <c r="D4" s="48"/>
      <c r="E4" s="48"/>
    </row>
    <row r="5" spans="1:5" ht="18.600000000000001" customHeight="1" x14ac:dyDescent="0.25">
      <c r="A5" s="49" t="s">
        <v>64</v>
      </c>
      <c r="B5" s="49"/>
      <c r="C5" s="49"/>
      <c r="D5" s="49"/>
      <c r="E5" s="49"/>
    </row>
    <row r="6" spans="1:5" ht="16.8" customHeight="1" x14ac:dyDescent="0.25">
      <c r="A6" s="50" t="s">
        <v>65</v>
      </c>
      <c r="B6" s="50"/>
      <c r="C6" s="50"/>
      <c r="D6" s="50"/>
      <c r="E6" s="50"/>
    </row>
    <row r="7" spans="1:5" ht="10.199999999999999" customHeight="1" x14ac:dyDescent="0.25">
      <c r="A7" s="5"/>
    </row>
    <row r="8" spans="1:5" ht="39.6" x14ac:dyDescent="0.25">
      <c r="A8" s="43" t="s">
        <v>0</v>
      </c>
      <c r="B8" s="44" t="s">
        <v>1</v>
      </c>
      <c r="C8" s="45" t="s">
        <v>56</v>
      </c>
      <c r="D8" s="45" t="s">
        <v>57</v>
      </c>
      <c r="E8" s="45" t="s">
        <v>58</v>
      </c>
    </row>
    <row r="9" spans="1:5" x14ac:dyDescent="0.25">
      <c r="A9" s="7">
        <v>1</v>
      </c>
      <c r="B9" s="7">
        <v>2</v>
      </c>
      <c r="C9" s="7">
        <v>3</v>
      </c>
      <c r="D9" s="7">
        <v>4</v>
      </c>
      <c r="E9" s="7">
        <v>5</v>
      </c>
    </row>
    <row r="10" spans="1:5" ht="21.6" customHeight="1" x14ac:dyDescent="0.25">
      <c r="A10" s="7"/>
      <c r="B10" s="8" t="s">
        <v>2</v>
      </c>
      <c r="C10" s="9">
        <f>SUM(C11+C24)</f>
        <v>82820</v>
      </c>
      <c r="D10" s="9">
        <f t="shared" ref="D10" si="0">SUM(D11+D24)</f>
        <v>4974.2</v>
      </c>
      <c r="E10" s="9">
        <f>D10/C10*100</f>
        <v>6.0060371890847621</v>
      </c>
    </row>
    <row r="11" spans="1:5" ht="15.6" customHeight="1" x14ac:dyDescent="0.25">
      <c r="A11" s="7"/>
      <c r="B11" s="8" t="s">
        <v>3</v>
      </c>
      <c r="C11" s="10">
        <f>C12+C16+C14</f>
        <v>81060</v>
      </c>
      <c r="D11" s="10">
        <f>D12+D16+D14</f>
        <v>4571.3999999999996</v>
      </c>
      <c r="E11" s="9">
        <f t="shared" ref="E11:E41" si="1">D11/C11*100</f>
        <v>5.639526276831976</v>
      </c>
    </row>
    <row r="12" spans="1:5" ht="13.95" customHeight="1" x14ac:dyDescent="0.25">
      <c r="A12" s="25" t="s">
        <v>4</v>
      </c>
      <c r="B12" s="34" t="s">
        <v>5</v>
      </c>
      <c r="C12" s="9">
        <f>C13</f>
        <v>26400</v>
      </c>
      <c r="D12" s="9">
        <f t="shared" ref="D12" si="2">D13</f>
        <v>1104.3</v>
      </c>
      <c r="E12" s="9">
        <f t="shared" si="1"/>
        <v>4.1829545454545451</v>
      </c>
    </row>
    <row r="13" spans="1:5" ht="15.6" x14ac:dyDescent="0.25">
      <c r="A13" s="11" t="s">
        <v>6</v>
      </c>
      <c r="B13" s="13" t="s">
        <v>7</v>
      </c>
      <c r="C13" s="14">
        <v>26400</v>
      </c>
      <c r="D13" s="15">
        <v>1104.3</v>
      </c>
      <c r="E13" s="12">
        <f t="shared" si="1"/>
        <v>4.1829545454545451</v>
      </c>
    </row>
    <row r="14" spans="1:5" ht="30" customHeight="1" x14ac:dyDescent="0.25">
      <c r="A14" s="25" t="s">
        <v>8</v>
      </c>
      <c r="B14" s="41" t="s">
        <v>9</v>
      </c>
      <c r="C14" s="9">
        <v>3650</v>
      </c>
      <c r="D14" s="9">
        <f>SUM(D15)</f>
        <v>1304.2</v>
      </c>
      <c r="E14" s="9">
        <f t="shared" si="1"/>
        <v>35.731506849315068</v>
      </c>
    </row>
    <row r="15" spans="1:5" ht="27.6" x14ac:dyDescent="0.25">
      <c r="A15" s="11" t="s">
        <v>10</v>
      </c>
      <c r="B15" s="17" t="s">
        <v>11</v>
      </c>
      <c r="C15" s="18">
        <v>3650</v>
      </c>
      <c r="D15" s="15">
        <v>1304.2</v>
      </c>
      <c r="E15" s="12">
        <f t="shared" si="1"/>
        <v>35.731506849315068</v>
      </c>
    </row>
    <row r="16" spans="1:5" ht="13.2" customHeight="1" x14ac:dyDescent="0.25">
      <c r="A16" s="25" t="s">
        <v>12</v>
      </c>
      <c r="B16" s="34" t="s">
        <v>13</v>
      </c>
      <c r="C16" s="9">
        <f>C17+C19</f>
        <v>51010</v>
      </c>
      <c r="D16" s="9">
        <f t="shared" ref="D16" si="3">D17+D19</f>
        <v>2162.9</v>
      </c>
      <c r="E16" s="9">
        <f t="shared" si="1"/>
        <v>4.2401489903940401</v>
      </c>
    </row>
    <row r="17" spans="1:5" ht="15.6" x14ac:dyDescent="0.25">
      <c r="A17" s="11" t="s">
        <v>14</v>
      </c>
      <c r="B17" s="20" t="s">
        <v>15</v>
      </c>
      <c r="C17" s="15">
        <f>C18</f>
        <v>1010</v>
      </c>
      <c r="D17" s="15">
        <f>D18</f>
        <v>56.5</v>
      </c>
      <c r="E17" s="12">
        <f t="shared" si="1"/>
        <v>5.5940594059405946</v>
      </c>
    </row>
    <row r="18" spans="1:5" ht="41.4" x14ac:dyDescent="0.25">
      <c r="A18" s="11" t="s">
        <v>16</v>
      </c>
      <c r="B18" s="20" t="s">
        <v>17</v>
      </c>
      <c r="C18" s="21">
        <v>1010</v>
      </c>
      <c r="D18" s="15">
        <v>56.5</v>
      </c>
      <c r="E18" s="12">
        <f t="shared" si="1"/>
        <v>5.5940594059405946</v>
      </c>
    </row>
    <row r="19" spans="1:5" ht="15.6" x14ac:dyDescent="0.25">
      <c r="A19" s="11" t="s">
        <v>18</v>
      </c>
      <c r="B19" s="22" t="s">
        <v>19</v>
      </c>
      <c r="C19" s="19">
        <f>C20+C22</f>
        <v>50000</v>
      </c>
      <c r="D19" s="19">
        <f t="shared" ref="D19" si="4">D20+D22</f>
        <v>2106.4</v>
      </c>
      <c r="E19" s="9">
        <f t="shared" si="1"/>
        <v>4.2127999999999997</v>
      </c>
    </row>
    <row r="20" spans="1:5" ht="15.6" x14ac:dyDescent="0.25">
      <c r="A20" s="11" t="s">
        <v>20</v>
      </c>
      <c r="B20" s="23" t="s">
        <v>21</v>
      </c>
      <c r="C20" s="15">
        <f>C21</f>
        <v>40000</v>
      </c>
      <c r="D20" s="15">
        <f>D21</f>
        <v>1457.8</v>
      </c>
      <c r="E20" s="12">
        <f t="shared" si="1"/>
        <v>3.6444999999999999</v>
      </c>
    </row>
    <row r="21" spans="1:5" ht="27.6" x14ac:dyDescent="0.25">
      <c r="A21" s="11" t="s">
        <v>22</v>
      </c>
      <c r="B21" s="23" t="s">
        <v>23</v>
      </c>
      <c r="C21" s="24">
        <v>40000</v>
      </c>
      <c r="D21" s="15">
        <v>1457.8</v>
      </c>
      <c r="E21" s="12">
        <f t="shared" si="1"/>
        <v>3.6444999999999999</v>
      </c>
    </row>
    <row r="22" spans="1:5" ht="15.6" x14ac:dyDescent="0.25">
      <c r="A22" s="11" t="s">
        <v>24</v>
      </c>
      <c r="B22" s="23" t="s">
        <v>25</v>
      </c>
      <c r="C22" s="15">
        <f>C23</f>
        <v>10000</v>
      </c>
      <c r="D22" s="15">
        <f>D23</f>
        <v>648.6</v>
      </c>
      <c r="E22" s="12">
        <f t="shared" si="1"/>
        <v>6.4859999999999998</v>
      </c>
    </row>
    <row r="23" spans="1:5" ht="28.2" customHeight="1" x14ac:dyDescent="0.25">
      <c r="A23" s="11" t="s">
        <v>26</v>
      </c>
      <c r="B23" s="23" t="s">
        <v>27</v>
      </c>
      <c r="C23" s="24">
        <v>10000</v>
      </c>
      <c r="D23" s="15">
        <v>648.6</v>
      </c>
      <c r="E23" s="12">
        <f t="shared" si="1"/>
        <v>6.4859999999999998</v>
      </c>
    </row>
    <row r="24" spans="1:5" ht="14.4" customHeight="1" x14ac:dyDescent="0.25">
      <c r="A24" s="11"/>
      <c r="B24" s="25" t="s">
        <v>28</v>
      </c>
      <c r="C24" s="26">
        <f>C25+C29</f>
        <v>1760</v>
      </c>
      <c r="D24" s="26">
        <f>D25+D29+D32</f>
        <v>402.8</v>
      </c>
      <c r="E24" s="9">
        <f t="shared" si="1"/>
        <v>22.886363636363637</v>
      </c>
    </row>
    <row r="25" spans="1:5" ht="39.6" x14ac:dyDescent="0.25">
      <c r="A25" s="11" t="s">
        <v>29</v>
      </c>
      <c r="B25" s="16" t="s">
        <v>30</v>
      </c>
      <c r="C25" s="27">
        <f>SUM(C26:C28)</f>
        <v>993</v>
      </c>
      <c r="D25" s="27">
        <f>SUM(D26:D28)</f>
        <v>215.5</v>
      </c>
      <c r="E25" s="12">
        <f t="shared" si="1"/>
        <v>21.701913393756296</v>
      </c>
    </row>
    <row r="26" spans="1:5" ht="44.4" customHeight="1" x14ac:dyDescent="0.25">
      <c r="A26" s="28" t="s">
        <v>31</v>
      </c>
      <c r="B26" s="29" t="s">
        <v>32</v>
      </c>
      <c r="C26" s="18">
        <v>70</v>
      </c>
      <c r="D26" s="30">
        <v>19.399999999999999</v>
      </c>
      <c r="E26" s="12">
        <f t="shared" si="1"/>
        <v>27.714285714285715</v>
      </c>
    </row>
    <row r="27" spans="1:5" ht="30.6" customHeight="1" x14ac:dyDescent="0.25">
      <c r="A27" s="28" t="s">
        <v>31</v>
      </c>
      <c r="B27" s="29" t="s">
        <v>33</v>
      </c>
      <c r="C27" s="31">
        <v>340</v>
      </c>
      <c r="D27" s="31">
        <v>62.1</v>
      </c>
      <c r="E27" s="12">
        <f t="shared" si="1"/>
        <v>18.264705882352942</v>
      </c>
    </row>
    <row r="28" spans="1:5" ht="28.2" customHeight="1" x14ac:dyDescent="0.25">
      <c r="A28" s="28" t="s">
        <v>34</v>
      </c>
      <c r="B28" s="32" t="s">
        <v>35</v>
      </c>
      <c r="C28" s="31">
        <v>583</v>
      </c>
      <c r="D28" s="31">
        <v>134</v>
      </c>
      <c r="E28" s="12">
        <f t="shared" si="1"/>
        <v>22.984562607204118</v>
      </c>
    </row>
    <row r="29" spans="1:5" ht="27" customHeight="1" x14ac:dyDescent="0.25">
      <c r="A29" s="11" t="s">
        <v>36</v>
      </c>
      <c r="B29" s="16" t="s">
        <v>37</v>
      </c>
      <c r="C29" s="33">
        <f>SUM(C30:C31)</f>
        <v>767</v>
      </c>
      <c r="D29" s="33">
        <f>SUM(D30:D31)</f>
        <v>165</v>
      </c>
      <c r="E29" s="12">
        <f t="shared" si="1"/>
        <v>21.512385919165581</v>
      </c>
    </row>
    <row r="30" spans="1:5" ht="27.6" x14ac:dyDescent="0.25">
      <c r="A30" s="11" t="s">
        <v>38</v>
      </c>
      <c r="B30" s="17" t="s">
        <v>39</v>
      </c>
      <c r="C30" s="18">
        <v>365</v>
      </c>
      <c r="D30" s="31">
        <v>87.5</v>
      </c>
      <c r="E30" s="12">
        <f t="shared" si="1"/>
        <v>23.972602739726025</v>
      </c>
    </row>
    <row r="31" spans="1:5" ht="27.6" x14ac:dyDescent="0.25">
      <c r="A31" s="11" t="s">
        <v>40</v>
      </c>
      <c r="B31" s="17" t="s">
        <v>39</v>
      </c>
      <c r="C31" s="18">
        <v>402</v>
      </c>
      <c r="D31" s="31">
        <v>77.5</v>
      </c>
      <c r="E31" s="12">
        <f t="shared" si="1"/>
        <v>19.278606965174131</v>
      </c>
    </row>
    <row r="32" spans="1:5" ht="15.6" x14ac:dyDescent="0.25">
      <c r="A32" s="11"/>
      <c r="B32" s="17" t="s">
        <v>59</v>
      </c>
      <c r="C32" s="18"/>
      <c r="D32" s="31">
        <v>22.3</v>
      </c>
      <c r="E32" s="9"/>
    </row>
    <row r="33" spans="1:5" ht="16.8" customHeight="1" x14ac:dyDescent="0.25">
      <c r="A33" s="11" t="s">
        <v>41</v>
      </c>
      <c r="B33" s="34" t="s">
        <v>42</v>
      </c>
      <c r="C33" s="19">
        <f>C34+C37+C40+C36+C35</f>
        <v>19590.7</v>
      </c>
      <c r="D33" s="19">
        <f t="shared" ref="D33" si="5">D34+D37+D40+D36+D35</f>
        <v>3027.1000000000004</v>
      </c>
      <c r="E33" s="9">
        <f t="shared" si="1"/>
        <v>15.451719438304911</v>
      </c>
    </row>
    <row r="34" spans="1:5" ht="27.6" hidden="1" x14ac:dyDescent="0.25">
      <c r="A34" s="35" t="s">
        <v>43</v>
      </c>
      <c r="B34" s="36" t="s">
        <v>44</v>
      </c>
      <c r="C34" s="37"/>
      <c r="D34" s="15"/>
      <c r="E34" s="9" t="e">
        <f t="shared" si="1"/>
        <v>#DIV/0!</v>
      </c>
    </row>
    <row r="35" spans="1:5" ht="27.6" x14ac:dyDescent="0.25">
      <c r="A35" s="35" t="s">
        <v>43</v>
      </c>
      <c r="B35" s="36" t="s">
        <v>44</v>
      </c>
      <c r="C35" s="37">
        <v>7759.2</v>
      </c>
      <c r="D35" s="15">
        <v>2327.8000000000002</v>
      </c>
      <c r="E35" s="12">
        <f t="shared" si="1"/>
        <v>30.000515517063619</v>
      </c>
    </row>
    <row r="36" spans="1:5" ht="15.6" x14ac:dyDescent="0.25">
      <c r="A36" s="11" t="s">
        <v>45</v>
      </c>
      <c r="B36" s="36" t="s">
        <v>46</v>
      </c>
      <c r="C36" s="37">
        <v>11538.4</v>
      </c>
      <c r="D36" s="15">
        <v>553.4</v>
      </c>
      <c r="E36" s="12">
        <f t="shared" si="1"/>
        <v>4.7961589128475355</v>
      </c>
    </row>
    <row r="37" spans="1:5" ht="16.95" customHeight="1" x14ac:dyDescent="0.25">
      <c r="A37" s="11" t="s">
        <v>47</v>
      </c>
      <c r="B37" s="36" t="s">
        <v>48</v>
      </c>
      <c r="C37" s="38">
        <f>SUM(C38:C39)</f>
        <v>293.10000000000002</v>
      </c>
      <c r="D37" s="38">
        <f>SUM(D38:D39)</f>
        <v>75.900000000000006</v>
      </c>
      <c r="E37" s="12">
        <f t="shared" si="1"/>
        <v>25.895598771750254</v>
      </c>
    </row>
    <row r="38" spans="1:5" ht="27.6" x14ac:dyDescent="0.25">
      <c r="A38" s="11" t="s">
        <v>49</v>
      </c>
      <c r="B38" s="36" t="s">
        <v>50</v>
      </c>
      <c r="C38" s="37">
        <v>3.5</v>
      </c>
      <c r="D38" s="15">
        <v>3.5</v>
      </c>
      <c r="E38" s="12">
        <f t="shared" si="1"/>
        <v>100</v>
      </c>
    </row>
    <row r="39" spans="1:5" ht="41.4" x14ac:dyDescent="0.25">
      <c r="A39" s="11" t="s">
        <v>51</v>
      </c>
      <c r="B39" s="36" t="s">
        <v>52</v>
      </c>
      <c r="C39" s="37">
        <v>289.60000000000002</v>
      </c>
      <c r="D39" s="15">
        <v>72.400000000000006</v>
      </c>
      <c r="E39" s="12">
        <f t="shared" si="1"/>
        <v>25</v>
      </c>
    </row>
    <row r="40" spans="1:5" ht="15" customHeight="1" x14ac:dyDescent="0.25">
      <c r="A40" s="11" t="s">
        <v>53</v>
      </c>
      <c r="B40" s="36" t="s">
        <v>54</v>
      </c>
      <c r="C40" s="39"/>
      <c r="D40" s="15">
        <v>70</v>
      </c>
      <c r="E40" s="9"/>
    </row>
    <row r="41" spans="1:5" ht="19.2" customHeight="1" x14ac:dyDescent="0.25">
      <c r="A41" s="51" t="s">
        <v>55</v>
      </c>
      <c r="B41" s="51"/>
      <c r="C41" s="40">
        <f>C10+C33</f>
        <v>102410.7</v>
      </c>
      <c r="D41" s="40">
        <f>D10+D33</f>
        <v>8001.3</v>
      </c>
      <c r="E41" s="9">
        <f t="shared" si="1"/>
        <v>7.8129531386857032</v>
      </c>
    </row>
  </sheetData>
  <mergeCells count="6">
    <mergeCell ref="A41:B41"/>
    <mergeCell ref="D1:E1"/>
    <mergeCell ref="B2:E2"/>
    <mergeCell ref="C4:E4"/>
    <mergeCell ref="A5:E5"/>
    <mergeCell ref="A6:E6"/>
  </mergeCells>
  <pageMargins left="0.54" right="0.15748031496062992" top="0.31496062992125984" bottom="0.37" header="0.19685039370078741" footer="0.19685039370078741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4 </vt:lpstr>
      <vt:lpstr>'Приложение 4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2022-04-12T14:08:32Z</cp:lastPrinted>
  <dcterms:created xsi:type="dcterms:W3CDTF">2020-10-17T13:56:38Z</dcterms:created>
  <dcterms:modified xsi:type="dcterms:W3CDTF">2022-04-12T14:08:48Z</dcterms:modified>
</cp:coreProperties>
</file>