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8. 18.08.2022\Принятые решения\"/>
    </mc:Choice>
  </mc:AlternateContent>
  <bookViews>
    <workbookView xWindow="0" yWindow="0" windowWidth="22560" windowHeight="6105"/>
  </bookViews>
  <sheets>
    <sheet name="Приложение 4 " sheetId="1" r:id="rId1"/>
  </sheets>
  <definedNames>
    <definedName name="_xlnm.Print_Area" localSheetId="0">'Приложение 4 '!$A$1:$D$41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4" i="1"/>
  <c r="E40" i="1"/>
  <c r="E32" i="1" l="1"/>
  <c r="D20" i="1"/>
  <c r="E36" i="1" l="1"/>
  <c r="C19" i="1" l="1"/>
  <c r="E13" i="1"/>
  <c r="E15" i="1"/>
  <c r="E18" i="1"/>
  <c r="E21" i="1"/>
  <c r="E23" i="1"/>
  <c r="E26" i="1"/>
  <c r="E27" i="1"/>
  <c r="E28" i="1"/>
  <c r="E30" i="1"/>
  <c r="E31" i="1"/>
  <c r="E34" i="1"/>
  <c r="E35" i="1"/>
  <c r="E38" i="1"/>
  <c r="E39" i="1"/>
  <c r="D12" i="1"/>
  <c r="E12" i="1" l="1"/>
  <c r="D37" i="1"/>
  <c r="D33" i="1" s="1"/>
  <c r="C37" i="1"/>
  <c r="D25" i="1"/>
  <c r="C25" i="1"/>
  <c r="D22" i="1"/>
  <c r="E22" i="1" s="1"/>
  <c r="C22" i="1"/>
  <c r="C20" i="1"/>
  <c r="C17" i="1"/>
  <c r="D14" i="1"/>
  <c r="E14" i="1" s="1"/>
  <c r="C12" i="1"/>
  <c r="D24" i="1" l="1"/>
  <c r="C33" i="1"/>
  <c r="E33" i="1" s="1"/>
  <c r="E37" i="1"/>
  <c r="E29" i="1"/>
  <c r="E24" i="1"/>
  <c r="E25" i="1"/>
  <c r="E20" i="1"/>
  <c r="D19" i="1"/>
  <c r="E19" i="1" s="1"/>
  <c r="E17" i="1"/>
  <c r="C16" i="1"/>
  <c r="D16" i="1" l="1"/>
  <c r="D11" i="1" s="1"/>
  <c r="D10" i="1" s="1"/>
  <c r="D41" i="1" s="1"/>
  <c r="C11" i="1"/>
  <c r="C10" i="1" s="1"/>
  <c r="E16" i="1" l="1"/>
  <c r="E11" i="1"/>
  <c r="C41" i="1"/>
  <c r="E41" i="1" s="1"/>
  <c r="E10" i="1"/>
</calcChain>
</file>

<file path=xl/sharedStrings.xml><?xml version="1.0" encoding="utf-8"?>
<sst xmlns="http://schemas.openxmlformats.org/spreadsheetml/2006/main" count="70" uniqueCount="66">
  <si>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</si>
  <si>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</si>
  <si>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</si>
  <si>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</si>
  <si>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</si>
  <si>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</si>
  <si>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</si>
  <si>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</si>
  <si>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</si>
  <si>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</si>
  <si>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</si>
  <si>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</si>
  <si>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</si>
  <si>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</si>
  <si>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</si>
  <si>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</si>
  <si>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</si>
  <si>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</si>
  <si>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</si>
  <si>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</si>
  <si>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</si>
  <si>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</si>
  <si>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</si>
  <si>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</si>
  <si>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</si>
  <si>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</si>
  <si>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</si>
  <si>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</si>
  <si>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</si>
  <si>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</si>
  <si>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</si>
  <si>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</si>
  <si>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</si>
  <si>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</si>
  <si>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</si>
  <si>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</si>
  <si>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</si>
  <si>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</si>
  <si>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</si>
  <si>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</si>
  <si>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</si>
  <si>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</si>
  <si>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</si>
  <si>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</si>
  <si>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</si>
  <si>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</si>
  <si>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</si>
  <si>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</si>
  <si>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</si>
  <si>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</si>
  <si>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</si>
  <si>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</si>
  <si>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</si>
  <si>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</si>
  <si>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</si>
  <si>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</si>
  <si>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Прогноз  на 2022 год,тыс.руб</t>
  </si>
  <si>
    <t>Факт на 2022 год,тыс.руб</t>
  </si>
  <si>
    <t>% исполнения</t>
  </si>
  <si>
    <t>Штрафы</t>
  </si>
  <si>
    <t>Приложение  2</t>
  </si>
  <si>
    <t xml:space="preserve"> ПОСТУПЛЕНИЕ ДОХОДОВ  В БЮДЖЕТ</t>
  </si>
  <si>
    <t>МУНИЦИПАЛЬНОГО ОБРАЗОВАНИЯ "СУСАНИНСКОЕ СЕЛЬСКОЕ  ПОСЕЛЕНИЕ" за 1 полугодие 2022 года</t>
  </si>
  <si>
    <t xml:space="preserve">  к решению совета депутатов</t>
  </si>
  <si>
    <t xml:space="preserve">М О "Сусанинское сельское поселение" </t>
  </si>
  <si>
    <t xml:space="preserve">от  18.08.2022 года № 137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</si>
</sst>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р_."/>
  </numFmts>
  <fonts count="11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5" zoomScaleNormal="100" workbookViewId="0">
      <selection activeCell="I7" sqref="I7"/>
    </sheetView>
  </sheetViews>
  <sheetFormatPr defaultColWidth="9.140625" defaultRowHeight="14.25" x14ac:dyDescent="0.2"/>
  <cols>
    <col min="1" max="1" width="20.85546875" style="1" customWidth="1"/>
    <col min="2" max="2" width="58.7109375" style="1" customWidth="1"/>
    <col min="3" max="3" width="14.140625" style="2" customWidth="1"/>
    <col min="4" max="4" width="12.85546875" style="6" customWidth="1"/>
    <col min="5" max="5" width="8.7109375" style="1" customWidth="1"/>
    <col min="6" max="16384" width="9.140625" style="1"/>
  </cols>
  <sheetData>
    <row r="1" spans="1:5" ht="13.9" customHeight="1" x14ac:dyDescent="0.25">
      <c r="C1" s="45" t="s">
        <v>60</v>
      </c>
      <c r="D1" s="45"/>
      <c r="E1" s="45"/>
    </row>
    <row r="2" spans="1:5" ht="15" x14ac:dyDescent="0.2">
      <c r="B2" s="47" t="s">
        <v>63</v>
      </c>
      <c r="C2" s="47"/>
      <c r="D2" s="47"/>
      <c r="E2" s="47"/>
    </row>
    <row r="3" spans="1:5" ht="14.45" customHeight="1" x14ac:dyDescent="0.25">
      <c r="B3" s="2"/>
      <c r="D3" s="4"/>
      <c r="E3" s="3" t="s">
        <v>64</v>
      </c>
    </row>
    <row r="4" spans="1:5" ht="15" x14ac:dyDescent="0.25">
      <c r="B4" s="2"/>
      <c r="C4" s="48" t="s">
        <v>65</v>
      </c>
      <c r="D4" s="48"/>
      <c r="E4" s="48"/>
    </row>
    <row r="5" spans="1:5" ht="18.600000000000001" customHeight="1" x14ac:dyDescent="0.2">
      <c r="A5" s="49" t="s">
        <v>61</v>
      </c>
      <c r="B5" s="49"/>
      <c r="C5" s="49"/>
      <c r="D5" s="49"/>
      <c r="E5" s="49"/>
    </row>
    <row r="6" spans="1:5" ht="16.899999999999999" customHeight="1" x14ac:dyDescent="0.2">
      <c r="A6" s="50" t="s">
        <v>62</v>
      </c>
      <c r="B6" s="50"/>
      <c r="C6" s="50"/>
      <c r="D6" s="50"/>
      <c r="E6" s="50"/>
    </row>
    <row r="7" spans="1:5" ht="10.15" customHeight="1" x14ac:dyDescent="0.2">
      <c r="A7" s="5"/>
    </row>
    <row r="8" spans="1:5" ht="38.25" x14ac:dyDescent="0.2">
      <c r="A8" s="42" t="s">
        <v>0</v>
      </c>
      <c r="B8" s="43" t="s">
        <v>1</v>
      </c>
      <c r="C8" s="44" t="s">
        <v>56</v>
      </c>
      <c r="D8" s="44" t="s">
        <v>57</v>
      </c>
      <c r="E8" s="44" t="s">
        <v>58</v>
      </c>
    </row>
    <row r="9" spans="1:5" ht="15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21.6" customHeight="1" x14ac:dyDescent="0.25">
      <c r="A10" s="7"/>
      <c r="B10" s="8" t="s">
        <v>2</v>
      </c>
      <c r="C10" s="9">
        <f t="shared" ref="C10:D10" si="0">SUM(C11+C24)</f>
        <v>85042.3</v>
      </c>
      <c r="D10" s="9">
        <f t="shared" si="0"/>
        <v>23118.1</v>
      </c>
      <c r="E10" s="9">
        <f>D10/C10*100</f>
        <v>27.184236550516623</v>
      </c>
    </row>
    <row r="11" spans="1:5" ht="15.6" customHeight="1" x14ac:dyDescent="0.25">
      <c r="A11" s="7"/>
      <c r="B11" s="8" t="s">
        <v>3</v>
      </c>
      <c r="C11" s="10">
        <f>C12+C16+C14</f>
        <v>83260</v>
      </c>
      <c r="D11" s="10">
        <f>D12+D16+D14</f>
        <v>22332</v>
      </c>
      <c r="E11" s="9">
        <f t="shared" ref="E11:E41" si="1">D11/C11*100</f>
        <v>26.822003362959407</v>
      </c>
    </row>
    <row r="12" spans="1:5" ht="13.9" customHeight="1" x14ac:dyDescent="0.2">
      <c r="A12" s="25" t="s">
        <v>4</v>
      </c>
      <c r="B12" s="34" t="s">
        <v>5</v>
      </c>
      <c r="C12" s="9">
        <f>C13</f>
        <v>27400</v>
      </c>
      <c r="D12" s="9">
        <f t="shared" ref="D12" si="2">D13</f>
        <v>13943.1</v>
      </c>
      <c r="E12" s="9">
        <f t="shared" si="1"/>
        <v>50.887226277372264</v>
      </c>
    </row>
    <row r="13" spans="1:5" ht="15.75" x14ac:dyDescent="0.2">
      <c r="A13" s="11" t="s">
        <v>6</v>
      </c>
      <c r="B13" s="13" t="s">
        <v>7</v>
      </c>
      <c r="C13" s="14">
        <v>27400</v>
      </c>
      <c r="D13" s="15">
        <v>13943.1</v>
      </c>
      <c r="E13" s="12">
        <f t="shared" si="1"/>
        <v>50.887226277372264</v>
      </c>
    </row>
    <row r="14" spans="1:5" ht="30" customHeight="1" x14ac:dyDescent="0.2">
      <c r="A14" s="25" t="s">
        <v>8</v>
      </c>
      <c r="B14" s="41" t="s">
        <v>9</v>
      </c>
      <c r="C14" s="9">
        <f>C15</f>
        <v>4850</v>
      </c>
      <c r="D14" s="9">
        <f>SUM(D15)</f>
        <v>2738.8</v>
      </c>
      <c r="E14" s="9">
        <f t="shared" si="1"/>
        <v>56.470103092783511</v>
      </c>
    </row>
    <row r="15" spans="1:5" ht="30" x14ac:dyDescent="0.2">
      <c r="A15" s="11" t="s">
        <v>10</v>
      </c>
      <c r="B15" s="17" t="s">
        <v>11</v>
      </c>
      <c r="C15" s="18">
        <v>4850</v>
      </c>
      <c r="D15" s="15">
        <v>2738.8</v>
      </c>
      <c r="E15" s="12">
        <f t="shared" si="1"/>
        <v>56.470103092783511</v>
      </c>
    </row>
    <row r="16" spans="1:5" ht="13.15" customHeight="1" x14ac:dyDescent="0.2">
      <c r="A16" s="25" t="s">
        <v>12</v>
      </c>
      <c r="B16" s="34" t="s">
        <v>13</v>
      </c>
      <c r="C16" s="9">
        <f>C17+C19</f>
        <v>51010</v>
      </c>
      <c r="D16" s="9">
        <f t="shared" ref="D16" si="3">D17+D19</f>
        <v>5650.1</v>
      </c>
      <c r="E16" s="9">
        <f t="shared" si="1"/>
        <v>11.076455596941777</v>
      </c>
    </row>
    <row r="17" spans="1:5" ht="15.75" x14ac:dyDescent="0.2">
      <c r="A17" s="11" t="s">
        <v>14</v>
      </c>
      <c r="B17" s="20" t="s">
        <v>15</v>
      </c>
      <c r="C17" s="15">
        <f>C18</f>
        <v>1010</v>
      </c>
      <c r="D17" s="15">
        <v>115.3</v>
      </c>
      <c r="E17" s="12">
        <f t="shared" si="1"/>
        <v>11.415841584158414</v>
      </c>
    </row>
    <row r="18" spans="1:5" ht="45" x14ac:dyDescent="0.2">
      <c r="A18" s="11" t="s">
        <v>16</v>
      </c>
      <c r="B18" s="20" t="s">
        <v>17</v>
      </c>
      <c r="C18" s="21">
        <v>1010</v>
      </c>
      <c r="D18" s="15">
        <v>115.3</v>
      </c>
      <c r="E18" s="12">
        <f t="shared" si="1"/>
        <v>11.415841584158414</v>
      </c>
    </row>
    <row r="19" spans="1:5" ht="15.75" x14ac:dyDescent="0.2">
      <c r="A19" s="11" t="s">
        <v>18</v>
      </c>
      <c r="B19" s="22" t="s">
        <v>19</v>
      </c>
      <c r="C19" s="19">
        <f>C20+C22</f>
        <v>50000</v>
      </c>
      <c r="D19" s="19">
        <f t="shared" ref="D19" si="4">D20+D22</f>
        <v>5534.8</v>
      </c>
      <c r="E19" s="9">
        <f t="shared" si="1"/>
        <v>11.069599999999999</v>
      </c>
    </row>
    <row r="20" spans="1:5" ht="15.75" x14ac:dyDescent="0.2">
      <c r="A20" s="11" t="s">
        <v>20</v>
      </c>
      <c r="B20" s="23" t="s">
        <v>21</v>
      </c>
      <c r="C20" s="15">
        <f>C21</f>
        <v>40000</v>
      </c>
      <c r="D20" s="15">
        <f>D21</f>
        <v>4543.7</v>
      </c>
      <c r="E20" s="12">
        <f t="shared" si="1"/>
        <v>11.359249999999999</v>
      </c>
    </row>
    <row r="21" spans="1:5" ht="30" x14ac:dyDescent="0.2">
      <c r="A21" s="11" t="s">
        <v>22</v>
      </c>
      <c r="B21" s="23" t="s">
        <v>23</v>
      </c>
      <c r="C21" s="24">
        <v>40000</v>
      </c>
      <c r="D21" s="15">
        <v>4543.7</v>
      </c>
      <c r="E21" s="12">
        <f t="shared" si="1"/>
        <v>11.359249999999999</v>
      </c>
    </row>
    <row r="22" spans="1:5" ht="15.75" x14ac:dyDescent="0.2">
      <c r="A22" s="11" t="s">
        <v>24</v>
      </c>
      <c r="B22" s="23" t="s">
        <v>25</v>
      </c>
      <c r="C22" s="15">
        <f>C23</f>
        <v>10000</v>
      </c>
      <c r="D22" s="15">
        <f>D23</f>
        <v>991.1</v>
      </c>
      <c r="E22" s="12">
        <f t="shared" si="1"/>
        <v>9.9109999999999996</v>
      </c>
    </row>
    <row r="23" spans="1:5" ht="28.15" customHeight="1" x14ac:dyDescent="0.2">
      <c r="A23" s="11" t="s">
        <v>26</v>
      </c>
      <c r="B23" s="23" t="s">
        <v>27</v>
      </c>
      <c r="C23" s="24">
        <v>10000</v>
      </c>
      <c r="D23" s="15">
        <v>991.1</v>
      </c>
      <c r="E23" s="12">
        <f t="shared" si="1"/>
        <v>9.9109999999999996</v>
      </c>
    </row>
    <row r="24" spans="1:5" ht="14.45" customHeight="1" x14ac:dyDescent="0.2">
      <c r="A24" s="11"/>
      <c r="B24" s="25" t="s">
        <v>28</v>
      </c>
      <c r="C24" s="26">
        <f>C25+C29+C32</f>
        <v>1782.3</v>
      </c>
      <c r="D24" s="26">
        <f>D25+D29+D32</f>
        <v>786.09999999999991</v>
      </c>
      <c r="E24" s="9">
        <f t="shared" si="1"/>
        <v>44.105930539190929</v>
      </c>
    </row>
    <row r="25" spans="1:5" ht="38.25" x14ac:dyDescent="0.2">
      <c r="A25" s="11" t="s">
        <v>29</v>
      </c>
      <c r="B25" s="16" t="s">
        <v>30</v>
      </c>
      <c r="C25" s="27">
        <f>SUM(C26:C28)</f>
        <v>1045</v>
      </c>
      <c r="D25" s="27">
        <f>SUM(D26:D28)</f>
        <v>443.9</v>
      </c>
      <c r="E25" s="12">
        <f t="shared" si="1"/>
        <v>42.478468899521523</v>
      </c>
    </row>
    <row r="26" spans="1:5" ht="44.45" customHeight="1" x14ac:dyDescent="0.2">
      <c r="A26" s="28" t="s">
        <v>31</v>
      </c>
      <c r="B26" s="29" t="s">
        <v>32</v>
      </c>
      <c r="C26" s="18">
        <v>70</v>
      </c>
      <c r="D26" s="30">
        <v>38.700000000000003</v>
      </c>
      <c r="E26" s="12">
        <f t="shared" si="1"/>
        <v>55.285714285714292</v>
      </c>
    </row>
    <row r="27" spans="1:5" ht="30.6" customHeight="1" x14ac:dyDescent="0.2">
      <c r="A27" s="28" t="s">
        <v>31</v>
      </c>
      <c r="B27" s="29" t="s">
        <v>33</v>
      </c>
      <c r="C27" s="31">
        <v>340</v>
      </c>
      <c r="D27" s="31">
        <v>139.5</v>
      </c>
      <c r="E27" s="12">
        <f t="shared" si="1"/>
        <v>41.029411764705884</v>
      </c>
    </row>
    <row r="28" spans="1:5" ht="28.15" customHeight="1" x14ac:dyDescent="0.2">
      <c r="A28" s="28" t="s">
        <v>34</v>
      </c>
      <c r="B28" s="32" t="s">
        <v>35</v>
      </c>
      <c r="C28" s="31">
        <v>635</v>
      </c>
      <c r="D28" s="31">
        <v>265.7</v>
      </c>
      <c r="E28" s="12">
        <f t="shared" si="1"/>
        <v>41.84251968503937</v>
      </c>
    </row>
    <row r="29" spans="1:5" ht="27" customHeight="1" x14ac:dyDescent="0.2">
      <c r="A29" s="11" t="s">
        <v>36</v>
      </c>
      <c r="B29" s="16" t="s">
        <v>37</v>
      </c>
      <c r="C29" s="33">
        <v>715</v>
      </c>
      <c r="D29" s="33">
        <v>319.89999999999998</v>
      </c>
      <c r="E29" s="12">
        <f t="shared" si="1"/>
        <v>44.74125874125874</v>
      </c>
    </row>
    <row r="30" spans="1:5" ht="30" x14ac:dyDescent="0.2">
      <c r="A30" s="11" t="s">
        <v>38</v>
      </c>
      <c r="B30" s="17" t="s">
        <v>39</v>
      </c>
      <c r="C30" s="18">
        <v>350</v>
      </c>
      <c r="D30" s="31">
        <v>166.5</v>
      </c>
      <c r="E30" s="12">
        <f t="shared" si="1"/>
        <v>47.571428571428569</v>
      </c>
    </row>
    <row r="31" spans="1:5" ht="30" x14ac:dyDescent="0.2">
      <c r="A31" s="11" t="s">
        <v>40</v>
      </c>
      <c r="B31" s="17" t="s">
        <v>39</v>
      </c>
      <c r="C31" s="18">
        <v>365</v>
      </c>
      <c r="D31" s="31">
        <v>153.4</v>
      </c>
      <c r="E31" s="12">
        <f t="shared" si="1"/>
        <v>42.027397260273972</v>
      </c>
    </row>
    <row r="32" spans="1:5" ht="15.75" x14ac:dyDescent="0.2">
      <c r="A32" s="11"/>
      <c r="B32" s="17" t="s">
        <v>59</v>
      </c>
      <c r="C32" s="18">
        <v>22.3</v>
      </c>
      <c r="D32" s="31">
        <v>22.3</v>
      </c>
      <c r="E32" s="12">
        <f t="shared" si="1"/>
        <v>100</v>
      </c>
    </row>
    <row r="33" spans="1:5" ht="16.899999999999999" customHeight="1" x14ac:dyDescent="0.2">
      <c r="A33" s="11" t="s">
        <v>41</v>
      </c>
      <c r="B33" s="34" t="s">
        <v>42</v>
      </c>
      <c r="C33" s="19">
        <f>C34+C37+C40+C36+C35</f>
        <v>19165.599999999999</v>
      </c>
      <c r="D33" s="19">
        <f t="shared" ref="D33" si="5">D34+D37+D40+D36+D35</f>
        <v>6064</v>
      </c>
      <c r="E33" s="9">
        <f t="shared" si="1"/>
        <v>31.640021705555789</v>
      </c>
    </row>
    <row r="34" spans="1:5" ht="30" hidden="1" x14ac:dyDescent="0.2">
      <c r="A34" s="35" t="s">
        <v>43</v>
      </c>
      <c r="B34" s="36" t="s">
        <v>44</v>
      </c>
      <c r="C34" s="37"/>
      <c r="D34" s="15"/>
      <c r="E34" s="9" t="e">
        <f t="shared" si="1"/>
        <v>#DIV/0!</v>
      </c>
    </row>
    <row r="35" spans="1:5" ht="30" x14ac:dyDescent="0.2">
      <c r="A35" s="35" t="s">
        <v>43</v>
      </c>
      <c r="B35" s="36" t="s">
        <v>44</v>
      </c>
      <c r="C35" s="37">
        <v>7759.2</v>
      </c>
      <c r="D35" s="15">
        <v>4655.5</v>
      </c>
      <c r="E35" s="12">
        <f t="shared" si="1"/>
        <v>59.999742241468191</v>
      </c>
    </row>
    <row r="36" spans="1:5" ht="15.75" x14ac:dyDescent="0.2">
      <c r="A36" s="11" t="s">
        <v>45</v>
      </c>
      <c r="B36" s="36" t="s">
        <v>46</v>
      </c>
      <c r="C36" s="37">
        <v>10959.9</v>
      </c>
      <c r="D36" s="15">
        <v>1106.8</v>
      </c>
      <c r="E36" s="12">
        <f t="shared" si="1"/>
        <v>10.098632286790938</v>
      </c>
    </row>
    <row r="37" spans="1:5" ht="16.899999999999999" customHeight="1" x14ac:dyDescent="0.2">
      <c r="A37" s="11" t="s">
        <v>47</v>
      </c>
      <c r="B37" s="36" t="s">
        <v>48</v>
      </c>
      <c r="C37" s="38">
        <f>SUM(C38:C39)</f>
        <v>293.10000000000002</v>
      </c>
      <c r="D37" s="38">
        <f>SUM(D38:D39)</f>
        <v>148.30000000000001</v>
      </c>
      <c r="E37" s="12">
        <f t="shared" si="1"/>
        <v>50.597065847833498</v>
      </c>
    </row>
    <row r="38" spans="1:5" ht="30" x14ac:dyDescent="0.2">
      <c r="A38" s="11" t="s">
        <v>49</v>
      </c>
      <c r="B38" s="36" t="s">
        <v>50</v>
      </c>
      <c r="C38" s="37">
        <v>3.5</v>
      </c>
      <c r="D38" s="15">
        <v>3.5</v>
      </c>
      <c r="E38" s="12">
        <f t="shared" si="1"/>
        <v>100</v>
      </c>
    </row>
    <row r="39" spans="1:5" ht="45" x14ac:dyDescent="0.2">
      <c r="A39" s="11" t="s">
        <v>51</v>
      </c>
      <c r="B39" s="36" t="s">
        <v>52</v>
      </c>
      <c r="C39" s="37">
        <v>289.60000000000002</v>
      </c>
      <c r="D39" s="15">
        <v>144.80000000000001</v>
      </c>
      <c r="E39" s="12">
        <f t="shared" si="1"/>
        <v>50</v>
      </c>
    </row>
    <row r="40" spans="1:5" ht="15" customHeight="1" x14ac:dyDescent="0.2">
      <c r="A40" s="11" t="s">
        <v>53</v>
      </c>
      <c r="B40" s="36" t="s">
        <v>54</v>
      </c>
      <c r="C40" s="39">
        <v>153.4</v>
      </c>
      <c r="D40" s="15">
        <v>153.4</v>
      </c>
      <c r="E40" s="9">
        <f t="shared" si="1"/>
        <v>100</v>
      </c>
    </row>
    <row r="41" spans="1:5" ht="19.149999999999999" customHeight="1" x14ac:dyDescent="0.2">
      <c r="A41" s="46" t="s">
        <v>55</v>
      </c>
      <c r="B41" s="46"/>
      <c r="C41" s="40">
        <f>C10+C33</f>
        <v>104207.9</v>
      </c>
      <c r="D41" s="40">
        <f>D10+D33</f>
        <v>29182.1</v>
      </c>
      <c r="E41" s="9">
        <f t="shared" si="1"/>
        <v>28.003731003119725</v>
      </c>
    </row>
  </sheetData>
  <mergeCells count="6">
    <mergeCell ref="C1:E1"/>
    <mergeCell ref="A41:B41"/>
    <mergeCell ref="B2:E2"/>
    <mergeCell ref="C4:E4"/>
    <mergeCell ref="A5:E5"/>
    <mergeCell ref="A6:E6"/>
  </mergeCells>
  <pageMargins left="0.54" right="0.15748031496062992" top="0.31496062992125984" bottom="0.37" header="0.19685039370078741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Никаноров Вадим Александрович</cp:lastModifiedBy>
  <cp:lastPrinted>2022-07-18T07:55:35Z</cp:lastPrinted>
  <dcterms:created xsi:type="dcterms:W3CDTF">2020-10-17T13:56:38Z</dcterms:created>
  <dcterms:modified xsi:type="dcterms:W3CDTF">2022-08-22T09:41:11Z</dcterms:modified>
</cp:coreProperties>
</file>