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40" windowHeight="9432" activeTab="0"/>
  </bookViews>
  <sheets>
    <sheet name="9 мес.2014" sheetId="1" r:id="rId1"/>
  </sheets>
  <definedNames>
    <definedName name="_xlnm.Print_Titles" localSheetId="0">'9 мес.2014'!$9:$11</definedName>
  </definedNames>
  <calcPr fullCalcOnLoad="1"/>
</workbook>
</file>

<file path=xl/sharedStrings.xml><?xml version="1.0" encoding="utf-8"?>
<sst xmlns="http://schemas.openxmlformats.org/spreadsheetml/2006/main" count="632" uniqueCount="235">
  <si>
    <t xml:space="preserve">          Приложение  № 3.1</t>
  </si>
  <si>
    <t>К  О  Д  Ы    классификации расходов бюджетов</t>
  </si>
  <si>
    <t>Бюджет на  2014 год   (тыс.руб.)</t>
  </si>
  <si>
    <t>Исполнено  2014 год   (тыс.руб.)</t>
  </si>
  <si>
    <t>% исполнения</t>
  </si>
  <si>
    <t>Наименование показателя</t>
  </si>
  <si>
    <t>Код главного распорядителя</t>
  </si>
  <si>
    <t>целевая статья</t>
  </si>
  <si>
    <t>вид расхода</t>
  </si>
  <si>
    <t>раздел, подраздела</t>
  </si>
  <si>
    <t>Социальная политика</t>
  </si>
  <si>
    <t>615</t>
  </si>
  <si>
    <t>52</t>
  </si>
  <si>
    <t>1000</t>
  </si>
  <si>
    <t>Социальная поддержка отдельных категорий граждан</t>
  </si>
  <si>
    <t>52 3</t>
  </si>
  <si>
    <t>1001</t>
  </si>
  <si>
    <t>52 3 1528</t>
  </si>
  <si>
    <t>321</t>
  </si>
  <si>
    <t xml:space="preserve">Развитие физической культуры и спорта </t>
  </si>
  <si>
    <t>53</t>
  </si>
  <si>
    <t>1100</t>
  </si>
  <si>
    <t>53 9</t>
  </si>
  <si>
    <t>1102</t>
  </si>
  <si>
    <t xml:space="preserve">Мероприятия в области спорта, физической культуры </t>
  </si>
  <si>
    <t>53 9 1534</t>
  </si>
  <si>
    <t xml:space="preserve">Прочая  закупка товаров, работ и услуг для обеспечения государственных (муниципальных) нужд </t>
  </si>
  <si>
    <t>244</t>
  </si>
  <si>
    <t>53 9 9525</t>
  </si>
  <si>
    <t xml:space="preserve">Культура и кинематография </t>
  </si>
  <si>
    <t>54</t>
  </si>
  <si>
    <t>0800</t>
  </si>
  <si>
    <t xml:space="preserve">Обеспечение деятельности подведомственных учреждений </t>
  </si>
  <si>
    <t>54 1</t>
  </si>
  <si>
    <t>0801</t>
  </si>
  <si>
    <t>Обеспечение деятельности подведомственных учреждений (Дома культуры)</t>
  </si>
  <si>
    <t>54 1 1250</t>
  </si>
  <si>
    <t>Расходы на выплаты персоналу казенных учреждений</t>
  </si>
  <si>
    <t>111</t>
  </si>
  <si>
    <t>Обеспечение деятельности подведомственных учреждений (Библиотеки)</t>
  </si>
  <si>
    <t>54 1 1260</t>
  </si>
  <si>
    <t>54 1 7036</t>
  </si>
  <si>
    <t>Развитие культуры и искусства</t>
  </si>
  <si>
    <t>54 2</t>
  </si>
  <si>
    <t>Прочие мероприятия в сфере культуры, кинематографии</t>
  </si>
  <si>
    <t>54 2 1546</t>
  </si>
  <si>
    <t>Обеспечение качественным жильем граждан</t>
  </si>
  <si>
    <t>55</t>
  </si>
  <si>
    <t>0500</t>
  </si>
  <si>
    <t>Обеспечение мероприятий по содержанию, текущему и капитальному ремонту многоквартирных домов</t>
  </si>
  <si>
    <t>55 2</t>
  </si>
  <si>
    <t>0501</t>
  </si>
  <si>
    <t xml:space="preserve">Капитальный ремонт муниципального жилого фонда </t>
  </si>
  <si>
    <t>55 2 1520</t>
  </si>
  <si>
    <t xml:space="preserve">Субсидии юридическим  лицам </t>
  </si>
  <si>
    <t>810</t>
  </si>
  <si>
    <t xml:space="preserve">Мероприятия в области жилищного хозяйства </t>
  </si>
  <si>
    <t>55 2 1521</t>
  </si>
  <si>
    <t>Коммунальное хозяйство</t>
  </si>
  <si>
    <t>0502</t>
  </si>
  <si>
    <t xml:space="preserve">Мероприятия в области  коммунального хозяйства </t>
  </si>
  <si>
    <t>55 2 1522</t>
  </si>
  <si>
    <t>Развитие инженерной и социальной инфраструктуры в районах массовой жилой застройки</t>
  </si>
  <si>
    <t>55 4</t>
  </si>
  <si>
    <t>0503</t>
  </si>
  <si>
    <t>Уличное освещение</t>
  </si>
  <si>
    <t>55 4 1538</t>
  </si>
  <si>
    <t>Прочие мероприятия по благоустройству  поселений</t>
  </si>
  <si>
    <t>55 4 1542</t>
  </si>
  <si>
    <t>55 4 9528</t>
  </si>
  <si>
    <t>ВЦП "Развитие части территории МО "Сусанинское сельское поселение" на 2013-2015 годы"</t>
  </si>
  <si>
    <t>55 4 9558</t>
  </si>
  <si>
    <t>0310</t>
  </si>
  <si>
    <t>0409</t>
  </si>
  <si>
    <t>Национальная безопасность и правоохранительная деятельность</t>
  </si>
  <si>
    <t>56</t>
  </si>
  <si>
    <t>0300</t>
  </si>
  <si>
    <t xml:space="preserve">Обеспечение правопорядка и профилактика правонарушений </t>
  </si>
  <si>
    <t>56 1</t>
  </si>
  <si>
    <t>0314</t>
  </si>
  <si>
    <t>56 1 9547</t>
  </si>
  <si>
    <t xml:space="preserve">Предупреждение  чрезвычайных  ситуаций , развитие гражданской  обороны, защита населения и территорий от  чрезвычайных ситуаций природного и техногенного характера </t>
  </si>
  <si>
    <t xml:space="preserve">56 2 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</si>
  <si>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</si>
  <si>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</si>
  <si>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56 2 1511</t>
  </si>
  <si>
    <t xml:space="preserve">56 2 1511 </t>
  </si>
  <si>
    <t>ВЦП "Противопожарная безопасность на территории МО "Сусанинское сельское поселение" на 2013-2015 годы"</t>
  </si>
  <si>
    <t>56 2 9529</t>
  </si>
  <si>
    <t>56 2 7088</t>
  </si>
  <si>
    <t xml:space="preserve">Социально-экономическое развитие </t>
  </si>
  <si>
    <t>57</t>
  </si>
  <si>
    <t>0400</t>
  </si>
  <si>
    <t>Информационное общество</t>
  </si>
  <si>
    <t>57 1</t>
  </si>
  <si>
    <t>0410</t>
  </si>
  <si>
    <t>57 1 9503</t>
  </si>
  <si>
    <t>Стимулирование экономической активности</t>
  </si>
  <si>
    <t>57 2</t>
  </si>
  <si>
    <t>0401</t>
  </si>
  <si>
    <t>Организация общественных работ для безработных граждан на территории Гатчинского муниципального района</t>
  </si>
  <si>
    <t>57 2 9557</t>
  </si>
  <si>
    <t>123</t>
  </si>
  <si>
    <t>57 2 9504</t>
  </si>
  <si>
    <t>0412</t>
  </si>
  <si>
    <t xml:space="preserve">Субсидии некоммерческим организациям </t>
  </si>
  <si>
    <t>630</t>
  </si>
  <si>
    <t>Дорожное  хозяйство (дорожный фонд)</t>
  </si>
  <si>
    <t>57 3</t>
  </si>
  <si>
    <t xml:space="preserve">Строительство  и содержание автомобильных дорог в рамках благоустройства </t>
  </si>
  <si>
    <t>57 3 1539</t>
  </si>
  <si>
    <t>Капитальный ремонт и ремонт дворовых территорий многоквартирных домов</t>
  </si>
  <si>
    <t>5737013</t>
  </si>
  <si>
    <t>Капитальный ремонт и ремонт автомобильных дорог общего пользования местного значения</t>
  </si>
  <si>
    <t>5737014</t>
  </si>
  <si>
    <t>57 3 7088</t>
  </si>
  <si>
    <t>57 3 9559</t>
  </si>
  <si>
    <t xml:space="preserve">Обеспечение устойчивого функционирования и развития коммнальной инфрастуктуры, повышение энергоэффективности </t>
  </si>
  <si>
    <t>58</t>
  </si>
  <si>
    <t>0113</t>
  </si>
  <si>
    <t>Энергосбережение и повышение энергоэффективности</t>
  </si>
  <si>
    <t>58 1</t>
  </si>
  <si>
    <t>58 1 9540</t>
  </si>
  <si>
    <t xml:space="preserve">Устойчивое общественное развитие </t>
  </si>
  <si>
    <t>59</t>
  </si>
  <si>
    <t>0707</t>
  </si>
  <si>
    <t>Молодежная политика</t>
  </si>
  <si>
    <t>59 2</t>
  </si>
  <si>
    <t>Проведение мероприятий для детей и молодежи</t>
  </si>
  <si>
    <t>59 2 1523</t>
  </si>
  <si>
    <t>240</t>
  </si>
  <si>
    <t>Основные направления профилактики безнадзорности и правонарушений несовершеннолетних</t>
  </si>
  <si>
    <t>59 2 9531</t>
  </si>
  <si>
    <t>Обеспечение деятельности органов управления</t>
  </si>
  <si>
    <t>61</t>
  </si>
  <si>
    <t>0100</t>
  </si>
  <si>
    <t>Расходы на выплаты муниципальным служащим органов местного самоуправления</t>
  </si>
  <si>
    <t xml:space="preserve">61 7 </t>
  </si>
  <si>
    <t>0104</t>
  </si>
  <si>
    <t>Муниципальные служащие органов местного самоуправления (ФОТ)</t>
  </si>
  <si>
    <t>61 7 1102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</si>
  <si>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</si>
  <si>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</si>
  <si>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Глава местной администрации (исполнительно-распорядительного органа муниципального образования)</t>
  </si>
  <si>
    <t>61 7 1104</t>
  </si>
  <si>
    <t>Содержание органов местного самоуправления</t>
  </si>
  <si>
    <t xml:space="preserve">61 8 </t>
  </si>
  <si>
    <t>Содержание органов местного самоуправления,  том числе оплата труда немуниципальных служащих</t>
  </si>
  <si>
    <t>61 8 1103</t>
  </si>
  <si>
    <t>121,   122</t>
  </si>
  <si>
    <t>Прочая закупка товаров, работ и услуг для обеспечения государственных (муниципальных) нужд</t>
  </si>
  <si>
    <t>Обеспечение выполнения отдельных государственных полномочий в сфере административных правоотношений</t>
  </si>
  <si>
    <t>61 8 7134</t>
  </si>
  <si>
    <t xml:space="preserve">Депутаты представительного органа муниципального образования </t>
  </si>
  <si>
    <t>61 8 1105</t>
  </si>
  <si>
    <t>0103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</si>
  <si>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</si>
  <si>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Прочие расходы</t>
  </si>
  <si>
    <t>62</t>
  </si>
  <si>
    <t>Прочие непрограммные расходы</t>
  </si>
  <si>
    <t>62 9</t>
  </si>
  <si>
    <t>Межбюджетные трансферты</t>
  </si>
  <si>
    <t>62 9 1300</t>
  </si>
  <si>
    <t>Организация муниципального жилищного контроля</t>
  </si>
  <si>
    <t>62 9 1301</t>
  </si>
  <si>
    <t>540</t>
  </si>
  <si>
    <t>Казначейское исполнение бюджетов городских и сельских поселений на 2014 год</t>
  </si>
  <si>
    <t>62 9 1302</t>
  </si>
  <si>
    <t>Реализация прав граждан для участия в федеральных и региональных целевых программах на получение субсидий для приобретения жилья на 2014 год</t>
  </si>
  <si>
    <t>62 9 1303</t>
  </si>
  <si>
    <t xml:space="preserve">Регулирование тарифов на подключение к системе коммунальной инфраструктуры, тарифов организаций комм.комплекса на подключение, надбавок к тарифам на товары и услуги организаций комм.комплекса, надбавок к ценам, тарифам для потребителей </t>
  </si>
  <si>
    <t>62 9 1304</t>
  </si>
  <si>
    <t>Утверждение ген.планов поселения, правил застройки, утверждения документов  на план. территории, выдача разрешений на строительство, ввод в эксплуатацию</t>
  </si>
  <si>
    <t>62 9 1305</t>
  </si>
  <si>
    <t xml:space="preserve">Осуществление внешнего финансового контроля  бюджета муниципального образования </t>
  </si>
  <si>
    <t>62 9 1306</t>
  </si>
  <si>
    <t>Организация в границах поселения централизованного тепло, газо, водоснабжения населения и водоотведения</t>
  </si>
  <si>
    <t>62 9 1307</t>
  </si>
  <si>
    <t>Резервные фонды местных администраций</t>
  </si>
  <si>
    <t xml:space="preserve">62 9 1502 </t>
  </si>
  <si>
    <t>0111</t>
  </si>
  <si>
    <t>62 9 1502</t>
  </si>
  <si>
    <t>870</t>
  </si>
  <si>
    <t>Оценка недвижимости, признание прав и регулирование отношений по муниципальной собственности</t>
  </si>
  <si>
    <t>62 9 1503</t>
  </si>
  <si>
    <t>Проведение мероприятий, осуществляемых органами местного самоуправления</t>
  </si>
  <si>
    <t>62 9 1505</t>
  </si>
  <si>
    <t>Уплата прочих налогов, сборов и иных платежей</t>
  </si>
  <si>
    <t>63 9 1505</t>
  </si>
  <si>
    <t>852</t>
  </si>
  <si>
    <t>Оказание финансовой и материальной помощи юрид. и физическим лицам</t>
  </si>
  <si>
    <t>62 9 1506</t>
  </si>
  <si>
    <t xml:space="preserve">Премии и гранты </t>
  </si>
  <si>
    <t>350</t>
  </si>
  <si>
    <t>Диспансеризация муниципальных и немуниципальных служащих</t>
  </si>
  <si>
    <t>62 9 1507</t>
  </si>
  <si>
    <t xml:space="preserve">Мероприятия в области строительства, архитектуры и градостроительства </t>
  </si>
  <si>
    <t>62 9 1517</t>
  </si>
  <si>
    <t>Мероприятия по землеустройству и землепользованию</t>
  </si>
  <si>
    <t>62 9 1518</t>
  </si>
  <si>
    <t>Организация и содержание мест захоронения</t>
  </si>
  <si>
    <t>62 9 1541</t>
  </si>
  <si>
    <t>Расходы на обеспечение выборов</t>
  </si>
  <si>
    <t>62 9 1543</t>
  </si>
  <si>
    <t>0107</t>
  </si>
  <si>
    <t>62 9 9548</t>
  </si>
  <si>
    <t>Осуществление первичного воинского учета на территориях, где отсутствуют военные комиссариаты</t>
  </si>
  <si>
    <t>62 9 5118</t>
  </si>
  <si>
    <t>0203</t>
  </si>
  <si>
    <t xml:space="preserve">Расходы на выплату персоналу государственных (муниципальных ) органов </t>
  </si>
  <si>
    <t>Поддержка муниципальных образований по развитию общественной инфраструктуры муниципального значения</t>
  </si>
  <si>
    <t>62 9 9554</t>
  </si>
  <si>
    <t xml:space="preserve">Всего расходов по поселению  </t>
  </si>
  <si>
    <t>РАСПРЕДЕЛЕНИЕ</t>
  </si>
  <si>
    <t xml:space="preserve"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        МО "Сусанинское сельское поселение" за  9 месяцев  2014 года </t>
  </si>
  <si>
    <t>ВЦП "Поддержка и развитие малого и среднего предпринимательства на 2014-2015 годы"</t>
  </si>
  <si>
    <t>ВЦП "Противодействие терроризму  и экстремизму  в МО "Сусанинское сельское поселение" на 2013 -2015 годы"</t>
  </si>
  <si>
    <t>ВЦП "Развитие физкультуры и спорта в МО ""Сусанинское сельское поселение" на 2014 г."</t>
  </si>
  <si>
    <t>ВЦП "Формирование и постановка на кадастровый  учет земельных участков под многоквартирными домами"</t>
  </si>
  <si>
    <t>МЦП "Программа развития муниципальной службы в МО "Сусанинское сельское поселение"на 2014 -2015 годы"</t>
  </si>
  <si>
    <t xml:space="preserve">      к постановлению администрации</t>
  </si>
  <si>
    <t xml:space="preserve">Сусанинского сельского поселения </t>
  </si>
  <si>
    <t>от 13  октября  2014 года № 276</t>
  </si>
  <si>
    <t>Доплаты к пенсиям муниципальных служащих</t>
  </si>
  <si>
    <t>МЦП "Благоустройство населенных пунктов МО "Сусанинское сельское поселение" на 2014-2016 годы"</t>
  </si>
  <si>
    <t>ВЦП "Программа развития информационной системы в МО "Сусанинское сельское поселение" на 2014- 2016 годы "</t>
  </si>
  <si>
    <t>Реализация проектов местных инициатив граждан (из бюджета Ленинградской области)</t>
  </si>
  <si>
    <t>Иные выплаты</t>
  </si>
  <si>
    <t>Капитальный ремонт и ремонт дворовых территорий многоквартирных домов (из бюджета Ленинградской области)</t>
  </si>
  <si>
    <t>Капитальный ремонт и ремонт автомобильных дорог общего пользования местного значения (из бюджета Ленинградской области)</t>
  </si>
  <si>
    <t>МЦП "Осуществление дорожной деятельности на  территории МО "Сусанинское сельское поселение" на 2014-2016 годы"</t>
  </si>
  <si>
    <t>МЦП "Программа энергосбережения на 2014-2016 годы"</t>
  </si>
  <si>
    <t>Прочая  закупка товаров, работ и услуг для обеспечения государственных (муниципальных) нужд структуры муниципального значения</t>
  </si>
  <si>
    <t>Обеспечение выплат стимулирующего характера работникам муниципальных учреждений культуры (бюджет Ленинградской области)</t>
  </si>
  <si>
    <t xml:space="preserve">0801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</si>
</sst>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_-* #,##0.000_р_._-;\-* #,##0.000_р_._-;_-* &quot;-&quot;??_р_._-;_-@_-"/>
    <numFmt numFmtId="174" formatCode="0.000"/>
    <numFmt numFmtId="175" formatCode="_-* #,##0.0_р_._-;\-* #,##0.0_р_._-;_-* &quot;-&quot;??_р_._-;_-@_-"/>
    <numFmt numFmtId="176" formatCode="_-* #,##0_р_._-;\-* #,##0_р_._-;_-* &quot;-&quot;??_р_._-;_-@_-"/>
    <numFmt numFmtId="177" formatCode="_-* #,##0.0_р_._-;\-* #,##0.0_р_._-;_-* &quot;-&quot;?_р_._-;_-@_-"/>
    <numFmt numFmtId="178" formatCode="#,##0.0"/>
    <numFmt numFmtId="179" formatCode="_-* #,##0_р_._-;\-* #,##0_р_._-;_-* &quot;-&quot;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4" fillId="0" borderId="10" xfId="0" applyFont="1" applyBorder="1" applyAlignment="1">
      <alignment/>
    </xf>
    <xf numFmtId="0" fontId="26" fillId="0" borderId="11" xfId="0" applyFont="1" applyBorder="1" applyAlignment="1">
      <alignment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left" wrapText="1"/>
    </xf>
    <xf numFmtId="49" fontId="29" fillId="0" borderId="15" xfId="0" applyNumberFormat="1" applyFont="1" applyFill="1" applyBorder="1" applyAlignment="1">
      <alignment horizontal="center"/>
    </xf>
    <xf numFmtId="49" fontId="29" fillId="0" borderId="16" xfId="0" applyNumberFormat="1" applyFont="1" applyFill="1" applyBorder="1" applyAlignment="1">
      <alignment horizontal="center"/>
    </xf>
    <xf numFmtId="172" fontId="30" fillId="0" borderId="15" xfId="0" applyNumberFormat="1" applyFont="1" applyFill="1" applyBorder="1" applyAlignment="1">
      <alignment horizontal="center"/>
    </xf>
    <xf numFmtId="177" fontId="29" fillId="0" borderId="10" xfId="0" applyNumberFormat="1" applyFont="1" applyBorder="1" applyAlignment="1">
      <alignment/>
    </xf>
    <xf numFmtId="0" fontId="29" fillId="0" borderId="10" xfId="0" applyFont="1" applyFill="1" applyBorder="1" applyAlignment="1">
      <alignment horizontal="left" wrapText="1"/>
    </xf>
    <xf numFmtId="49" fontId="29" fillId="0" borderId="15" xfId="0" applyNumberFormat="1" applyFont="1" applyFill="1" applyBorder="1" applyAlignment="1">
      <alignment horizontal="center"/>
    </xf>
    <xf numFmtId="49" fontId="31" fillId="0" borderId="16" xfId="0" applyNumberFormat="1" applyFont="1" applyFill="1" applyBorder="1" applyAlignment="1">
      <alignment horizontal="center"/>
    </xf>
    <xf numFmtId="49" fontId="29" fillId="0" borderId="16" xfId="0" applyNumberFormat="1" applyFont="1" applyFill="1" applyBorder="1" applyAlignment="1">
      <alignment horizontal="center"/>
    </xf>
    <xf numFmtId="172" fontId="30" fillId="0" borderId="15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49" fontId="25" fillId="0" borderId="15" xfId="0" applyNumberFormat="1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 horizontal="center"/>
    </xf>
    <xf numFmtId="172" fontId="24" fillId="0" borderId="15" xfId="0" applyNumberFormat="1" applyFont="1" applyFill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0" fontId="32" fillId="0" borderId="10" xfId="0" applyFont="1" applyFill="1" applyBorder="1" applyAlignment="1">
      <alignment horizontal="left" wrapText="1"/>
    </xf>
    <xf numFmtId="49" fontId="32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/>
    </xf>
    <xf numFmtId="172" fontId="33" fillId="0" borderId="15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 wrapText="1"/>
    </xf>
    <xf numFmtId="49" fontId="32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/>
    </xf>
    <xf numFmtId="172" fontId="33" fillId="0" borderId="15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wrapText="1"/>
    </xf>
    <xf numFmtId="49" fontId="34" fillId="0" borderId="10" xfId="0" applyNumberFormat="1" applyFont="1" applyFill="1" applyBorder="1" applyAlignment="1">
      <alignment horizontal="center"/>
    </xf>
    <xf numFmtId="49" fontId="34" fillId="0" borderId="16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 wrapText="1"/>
    </xf>
    <xf numFmtId="49" fontId="35" fillId="0" borderId="15" xfId="0" applyNumberFormat="1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horizontal="center"/>
    </xf>
    <xf numFmtId="49" fontId="35" fillId="0" borderId="16" xfId="0" applyNumberFormat="1" applyFont="1" applyFill="1" applyBorder="1" applyAlignment="1">
      <alignment horizontal="center"/>
    </xf>
    <xf numFmtId="172" fontId="26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wrapText="1"/>
    </xf>
    <xf numFmtId="49" fontId="34" fillId="0" borderId="15" xfId="0" applyNumberFormat="1" applyFont="1" applyFill="1" applyBorder="1" applyAlignment="1">
      <alignment horizontal="center"/>
    </xf>
    <xf numFmtId="172" fontId="33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49" fontId="31" fillId="0" borderId="16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wrapText="1"/>
    </xf>
    <xf numFmtId="172" fontId="29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172" fontId="21" fillId="0" borderId="10" xfId="0" applyNumberFormat="1" applyFont="1" applyFill="1" applyBorder="1" applyAlignment="1">
      <alignment horizontal="center"/>
    </xf>
    <xf numFmtId="172" fontId="21" fillId="0" borderId="15" xfId="0" applyNumberFormat="1" applyFont="1" applyFill="1" applyBorder="1" applyAlignment="1">
      <alignment horizontal="center"/>
    </xf>
    <xf numFmtId="172" fontId="21" fillId="0" borderId="15" xfId="0" applyNumberFormat="1" applyFont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172" fontId="26" fillId="0" borderId="15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wrapText="1"/>
    </xf>
    <xf numFmtId="172" fontId="33" fillId="0" borderId="16" xfId="0" applyNumberFormat="1" applyFont="1" applyFill="1" applyBorder="1" applyAlignment="1">
      <alignment horizontal="center"/>
    </xf>
    <xf numFmtId="49" fontId="32" fillId="0" borderId="1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172" fontId="26" fillId="0" borderId="15" xfId="0" applyNumberFormat="1" applyFont="1" applyFill="1" applyBorder="1" applyAlignment="1">
      <alignment horizontal="center"/>
    </xf>
    <xf numFmtId="49" fontId="35" fillId="0" borderId="17" xfId="0" applyNumberFormat="1" applyFont="1" applyFill="1" applyBorder="1" applyAlignment="1">
      <alignment horizontal="center"/>
    </xf>
    <xf numFmtId="172" fontId="32" fillId="0" borderId="10" xfId="0" applyNumberFormat="1" applyFont="1" applyFill="1" applyBorder="1" applyAlignment="1">
      <alignment horizontal="center"/>
    </xf>
    <xf numFmtId="49" fontId="34" fillId="0" borderId="17" xfId="0" applyNumberFormat="1" applyFont="1" applyFill="1" applyBorder="1" applyAlignment="1">
      <alignment horizontal="center"/>
    </xf>
    <xf numFmtId="49" fontId="32" fillId="0" borderId="17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49" fontId="29" fillId="0" borderId="10" xfId="0" applyNumberFormat="1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49" fontId="32" fillId="0" borderId="15" xfId="0" applyNumberFormat="1" applyFont="1" applyFill="1" applyBorder="1" applyAlignment="1">
      <alignment horizontal="center" wrapText="1"/>
    </xf>
    <xf numFmtId="49" fontId="34" fillId="0" borderId="16" xfId="0" applyNumberFormat="1" applyFont="1" applyFill="1" applyBorder="1" applyAlignment="1">
      <alignment horizontal="center" wrapText="1"/>
    </xf>
    <xf numFmtId="172" fontId="33" fillId="0" borderId="10" xfId="0" applyNumberFormat="1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left"/>
    </xf>
    <xf numFmtId="0" fontId="34" fillId="0" borderId="16" xfId="0" applyFont="1" applyFill="1" applyBorder="1" applyAlignment="1">
      <alignment horizontal="center"/>
    </xf>
    <xf numFmtId="172" fontId="33" fillId="0" borderId="10" xfId="0" applyNumberFormat="1" applyFont="1" applyFill="1" applyBorder="1" applyAlignment="1">
      <alignment horizontal="center" wrapText="1"/>
    </xf>
    <xf numFmtId="49" fontId="31" fillId="0" borderId="10" xfId="0" applyNumberFormat="1" applyFont="1" applyFill="1" applyBorder="1" applyAlignment="1">
      <alignment wrapText="1"/>
    </xf>
    <xf numFmtId="0" fontId="31" fillId="0" borderId="10" xfId="0" applyFont="1" applyFill="1" applyBorder="1" applyAlignment="1">
      <alignment horizontal="center"/>
    </xf>
    <xf numFmtId="172" fontId="30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172" fontId="24" fillId="0" borderId="10" xfId="0" applyNumberFormat="1" applyFont="1" applyFill="1" applyBorder="1" applyAlignment="1">
      <alignment horizontal="center"/>
    </xf>
    <xf numFmtId="49" fontId="32" fillId="0" borderId="15" xfId="0" applyNumberFormat="1" applyFont="1" applyFill="1" applyBorder="1" applyAlignment="1">
      <alignment horizontal="center" wrapText="1"/>
    </xf>
    <xf numFmtId="49" fontId="34" fillId="0" borderId="16" xfId="0" applyNumberFormat="1" applyFont="1" applyFill="1" applyBorder="1" applyAlignment="1">
      <alignment horizontal="center" wrapText="1"/>
    </xf>
    <xf numFmtId="49" fontId="34" fillId="0" borderId="10" xfId="0" applyNumberFormat="1" applyFont="1" applyFill="1" applyBorder="1" applyAlignment="1">
      <alignment horizontal="left" wrapText="1"/>
    </xf>
    <xf numFmtId="49" fontId="28" fillId="0" borderId="15" xfId="0" applyNumberFormat="1" applyFont="1" applyFill="1" applyBorder="1" applyAlignment="1">
      <alignment horizontal="center" wrapText="1"/>
    </xf>
    <xf numFmtId="49" fontId="35" fillId="0" borderId="16" xfId="0" applyNumberFormat="1" applyFont="1" applyFill="1" applyBorder="1" applyAlignment="1">
      <alignment horizontal="center" wrapText="1"/>
    </xf>
    <xf numFmtId="0" fontId="35" fillId="0" borderId="16" xfId="0" applyFont="1" applyFill="1" applyBorder="1" applyAlignment="1">
      <alignment horizontal="center"/>
    </xf>
    <xf numFmtId="172" fontId="26" fillId="0" borderId="10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wrapText="1"/>
    </xf>
    <xf numFmtId="49" fontId="34" fillId="0" borderId="17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172" fontId="30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wrapText="1"/>
    </xf>
    <xf numFmtId="49" fontId="32" fillId="0" borderId="15" xfId="0" applyNumberFormat="1" applyFont="1" applyFill="1" applyBorder="1" applyAlignment="1">
      <alignment horizontal="center"/>
    </xf>
    <xf numFmtId="49" fontId="34" fillId="0" borderId="16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justify" vertical="center" wrapText="1"/>
    </xf>
    <xf numFmtId="49" fontId="29" fillId="0" borderId="10" xfId="0" applyNumberFormat="1" applyFont="1" applyFill="1" applyBorder="1" applyAlignment="1">
      <alignment horizontal="justify" vertical="center" wrapText="1"/>
    </xf>
    <xf numFmtId="49" fontId="31" fillId="0" borderId="10" xfId="0" applyNumberFormat="1" applyFont="1" applyFill="1" applyBorder="1" applyAlignment="1">
      <alignment horizontal="justify" vertical="center" wrapText="1"/>
    </xf>
    <xf numFmtId="49" fontId="25" fillId="0" borderId="10" xfId="0" applyNumberFormat="1" applyFont="1" applyFill="1" applyBorder="1" applyAlignment="1">
      <alignment horizontal="justify" vertical="center" wrapText="1"/>
    </xf>
    <xf numFmtId="49" fontId="21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justify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justify" vertical="center" wrapText="1"/>
    </xf>
    <xf numFmtId="49" fontId="25" fillId="0" borderId="10" xfId="0" applyNumberFormat="1" applyFont="1" applyFill="1" applyBorder="1" applyAlignment="1">
      <alignment horizontal="center"/>
    </xf>
    <xf numFmtId="172" fontId="24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left" wrapText="1"/>
    </xf>
    <xf numFmtId="49" fontId="27" fillId="0" borderId="10" xfId="0" applyNumberFormat="1" applyFont="1" applyFill="1" applyBorder="1" applyAlignment="1">
      <alignment horizontal="left" wrapText="1"/>
    </xf>
    <xf numFmtId="172" fontId="33" fillId="0" borderId="15" xfId="0" applyNumberFormat="1" applyFont="1" applyFill="1" applyBorder="1" applyAlignment="1">
      <alignment horizontal="center" wrapText="1"/>
    </xf>
    <xf numFmtId="172" fontId="26" fillId="0" borderId="15" xfId="0" applyNumberFormat="1" applyFont="1" applyFill="1" applyBorder="1" applyAlignment="1">
      <alignment horizontal="center" wrapText="1"/>
    </xf>
    <xf numFmtId="49" fontId="34" fillId="0" borderId="10" xfId="0" applyNumberFormat="1" applyFont="1" applyFill="1" applyBorder="1" applyAlignment="1">
      <alignment horizontal="left" wrapText="1"/>
    </xf>
    <xf numFmtId="0" fontId="34" fillId="0" borderId="16" xfId="0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177" fontId="31" fillId="0" borderId="10" xfId="0" applyNumberFormat="1" applyFont="1" applyBorder="1" applyAlignment="1">
      <alignment/>
    </xf>
    <xf numFmtId="49" fontId="35" fillId="0" borderId="10" xfId="0" applyNumberFormat="1" applyFont="1" applyFill="1" applyBorder="1" applyAlignment="1">
      <alignment horizontal="center"/>
    </xf>
    <xf numFmtId="49" fontId="34" fillId="0" borderId="10" xfId="0" applyNumberFormat="1" applyFont="1" applyFill="1" applyBorder="1" applyAlignment="1">
      <alignment horizontal="center"/>
    </xf>
    <xf numFmtId="49" fontId="35" fillId="0" borderId="16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2" fillId="0" borderId="0" xfId="0" applyFont="1" applyAlignment="1">
      <alignment horizontal="center"/>
    </xf>
    <xf numFmtId="49" fontId="25" fillId="0" borderId="11" xfId="0" applyNumberFormat="1" applyFont="1" applyBorder="1" applyAlignment="1">
      <alignment horizontal="center" vertical="top" wrapText="1"/>
    </xf>
    <xf numFmtId="49" fontId="25" fillId="0" borderId="15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wrapText="1"/>
    </xf>
    <xf numFmtId="0" fontId="22" fillId="0" borderId="0" xfId="0" applyNumberFormat="1" applyFont="1" applyAlignment="1">
      <alignment horizontal="center" wrapText="1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9" fontId="31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77" fontId="21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workbookViewId="0" topLeftCell="A36">
      <selection activeCell="H30" sqref="H30"/>
    </sheetView>
  </sheetViews>
  <sheetFormatPr defaultColWidth="9.00390625" defaultRowHeight="12.75"/>
  <cols>
    <col min="1" max="1" width="42.875" style="0" customWidth="1"/>
    <col min="2" max="2" width="7.375" style="0" customWidth="1"/>
    <col min="4" max="4" width="6.875" style="0" customWidth="1"/>
    <col min="5" max="5" width="7.75390625" style="0" customWidth="1"/>
    <col min="6" max="6" width="10.125" style="0" customWidth="1"/>
    <col min="7" max="7" width="9.00390625" style="0" customWidth="1"/>
    <col min="8" max="8" width="7.125" style="0" customWidth="1"/>
  </cols>
  <sheetData>
    <row r="1" spans="1:8" ht="15">
      <c r="A1" s="1"/>
      <c r="B1" s="1"/>
      <c r="C1" s="133" t="s">
        <v>0</v>
      </c>
      <c r="D1" s="133"/>
      <c r="E1" s="133"/>
      <c r="F1" s="133"/>
      <c r="G1" s="2"/>
      <c r="H1" s="2"/>
    </row>
    <row r="2" spans="1:8" ht="15">
      <c r="A2" s="1"/>
      <c r="B2" s="134" t="s">
        <v>220</v>
      </c>
      <c r="C2" s="134"/>
      <c r="D2" s="134"/>
      <c r="E2" s="134"/>
      <c r="F2" s="134"/>
      <c r="G2" s="2"/>
      <c r="H2" s="2"/>
    </row>
    <row r="3" spans="1:8" ht="15">
      <c r="A3" s="1"/>
      <c r="B3" s="134" t="s">
        <v>221</v>
      </c>
      <c r="C3" s="134"/>
      <c r="D3" s="134"/>
      <c r="E3" s="134"/>
      <c r="F3" s="134"/>
      <c r="G3" s="2"/>
      <c r="H3" s="2"/>
    </row>
    <row r="4" spans="1:8" ht="15">
      <c r="A4" s="1"/>
      <c r="B4" s="134" t="s">
        <v>222</v>
      </c>
      <c r="C4" s="134"/>
      <c r="D4" s="134"/>
      <c r="E4" s="134"/>
      <c r="F4" s="134"/>
      <c r="G4" s="2"/>
      <c r="H4" s="2"/>
    </row>
    <row r="5" spans="1:8" ht="12.75">
      <c r="A5" s="2"/>
      <c r="B5" s="2"/>
      <c r="C5" s="2"/>
      <c r="D5" s="1"/>
      <c r="E5" s="2"/>
      <c r="F5" s="2"/>
      <c r="G5" s="2"/>
      <c r="H5" s="2"/>
    </row>
    <row r="6" spans="1:8" ht="15">
      <c r="A6" s="128" t="s">
        <v>213</v>
      </c>
      <c r="B6" s="128"/>
      <c r="C6" s="128"/>
      <c r="D6" s="128"/>
      <c r="E6" s="128"/>
      <c r="F6" s="128"/>
      <c r="G6" s="128"/>
      <c r="H6" s="128"/>
    </row>
    <row r="7" spans="1:8" ht="63" customHeight="1">
      <c r="A7" s="132" t="s">
        <v>214</v>
      </c>
      <c r="B7" s="132"/>
      <c r="C7" s="132"/>
      <c r="D7" s="132"/>
      <c r="E7" s="132"/>
      <c r="F7" s="132"/>
      <c r="G7" s="132"/>
      <c r="H7" s="13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3.5">
      <c r="A9" s="3"/>
      <c r="B9" s="131" t="s">
        <v>1</v>
      </c>
      <c r="C9" s="131"/>
      <c r="D9" s="131"/>
      <c r="E9" s="131"/>
      <c r="F9" s="129" t="s">
        <v>2</v>
      </c>
      <c r="G9" s="129" t="s">
        <v>3</v>
      </c>
      <c r="H9" s="129" t="s">
        <v>4</v>
      </c>
    </row>
    <row r="10" spans="1:8" ht="40.5">
      <c r="A10" s="4" t="s">
        <v>5</v>
      </c>
      <c r="B10" s="5" t="s">
        <v>6</v>
      </c>
      <c r="C10" s="6" t="s">
        <v>7</v>
      </c>
      <c r="D10" s="6" t="s">
        <v>8</v>
      </c>
      <c r="E10" s="7" t="s">
        <v>9</v>
      </c>
      <c r="F10" s="130"/>
      <c r="G10" s="130"/>
      <c r="H10" s="130"/>
    </row>
    <row r="11" spans="1:8" ht="13.5" thickBot="1">
      <c r="A11" s="8">
        <v>1</v>
      </c>
      <c r="B11" s="8">
        <v>2</v>
      </c>
      <c r="C11" s="9">
        <v>4</v>
      </c>
      <c r="D11" s="9">
        <v>5</v>
      </c>
      <c r="E11" s="9">
        <v>3</v>
      </c>
      <c r="F11" s="8">
        <v>6</v>
      </c>
      <c r="G11" s="8">
        <v>7</v>
      </c>
      <c r="H11" s="8">
        <v>8</v>
      </c>
    </row>
    <row r="12" spans="1:8" ht="17.25" customHeight="1">
      <c r="A12" s="10" t="s">
        <v>10</v>
      </c>
      <c r="B12" s="11" t="s">
        <v>11</v>
      </c>
      <c r="C12" s="12" t="s">
        <v>12</v>
      </c>
      <c r="D12" s="49"/>
      <c r="E12" s="12" t="s">
        <v>13</v>
      </c>
      <c r="F12" s="13">
        <f>F13</f>
        <v>700</v>
      </c>
      <c r="G12" s="13">
        <f>G13</f>
        <v>379.4</v>
      </c>
      <c r="H12" s="14">
        <f aca="true" t="shared" si="0" ref="H12:H44">G12*100/F12</f>
        <v>54.2</v>
      </c>
    </row>
    <row r="13" spans="1:8" ht="24" customHeight="1">
      <c r="A13" s="15" t="s">
        <v>14</v>
      </c>
      <c r="B13" s="16" t="s">
        <v>11</v>
      </c>
      <c r="C13" s="17" t="s">
        <v>15</v>
      </c>
      <c r="D13" s="17"/>
      <c r="E13" s="17" t="s">
        <v>16</v>
      </c>
      <c r="F13" s="19">
        <f>F14</f>
        <v>700</v>
      </c>
      <c r="G13" s="19">
        <f>G14</f>
        <v>379.4</v>
      </c>
      <c r="H13" s="14">
        <f t="shared" si="0"/>
        <v>54.2</v>
      </c>
    </row>
    <row r="14" spans="1:8" ht="14.25" customHeight="1">
      <c r="A14" s="20" t="s">
        <v>223</v>
      </c>
      <c r="B14" s="21" t="s">
        <v>11</v>
      </c>
      <c r="C14" s="22" t="s">
        <v>17</v>
      </c>
      <c r="D14" s="22" t="s">
        <v>18</v>
      </c>
      <c r="E14" s="22" t="s">
        <v>16</v>
      </c>
      <c r="F14" s="23">
        <v>700</v>
      </c>
      <c r="G14" s="24">
        <v>379.4</v>
      </c>
      <c r="H14" s="14">
        <f t="shared" si="0"/>
        <v>54.2</v>
      </c>
    </row>
    <row r="15" spans="1:8" ht="15.75" customHeight="1">
      <c r="A15" s="25" t="s">
        <v>19</v>
      </c>
      <c r="B15" s="26" t="s">
        <v>11</v>
      </c>
      <c r="C15" s="27" t="s">
        <v>20</v>
      </c>
      <c r="D15" s="41"/>
      <c r="E15" s="29" t="s">
        <v>21</v>
      </c>
      <c r="F15" s="30">
        <f>F16</f>
        <v>2350</v>
      </c>
      <c r="G15" s="30">
        <f>G16</f>
        <v>1772.6999999999998</v>
      </c>
      <c r="H15" s="14">
        <f t="shared" si="0"/>
        <v>75.43404255319147</v>
      </c>
    </row>
    <row r="16" spans="1:8" ht="15.75" customHeight="1">
      <c r="A16" s="31" t="s">
        <v>19</v>
      </c>
      <c r="B16" s="32" t="s">
        <v>11</v>
      </c>
      <c r="C16" s="33" t="s">
        <v>22</v>
      </c>
      <c r="D16" s="124"/>
      <c r="E16" s="34" t="s">
        <v>23</v>
      </c>
      <c r="F16" s="35">
        <f>F17+F19</f>
        <v>2350</v>
      </c>
      <c r="G16" s="35">
        <f>G17+G19</f>
        <v>1772.6999999999998</v>
      </c>
      <c r="H16" s="14">
        <f t="shared" si="0"/>
        <v>75.43404255319147</v>
      </c>
    </row>
    <row r="17" spans="1:8" ht="24" customHeight="1">
      <c r="A17" s="36" t="s">
        <v>24</v>
      </c>
      <c r="B17" s="37" t="s">
        <v>11</v>
      </c>
      <c r="C17" s="37" t="s">
        <v>25</v>
      </c>
      <c r="D17" s="37"/>
      <c r="E17" s="38" t="s">
        <v>23</v>
      </c>
      <c r="F17" s="35">
        <f>F18</f>
        <v>400</v>
      </c>
      <c r="G17" s="35">
        <f>G18</f>
        <v>263.6</v>
      </c>
      <c r="H17" s="14">
        <f t="shared" si="0"/>
        <v>65.9</v>
      </c>
    </row>
    <row r="18" spans="1:8" ht="24" customHeight="1">
      <c r="A18" s="39" t="s">
        <v>26</v>
      </c>
      <c r="B18" s="40" t="s">
        <v>11</v>
      </c>
      <c r="C18" s="41" t="s">
        <v>25</v>
      </c>
      <c r="D18" s="41" t="s">
        <v>27</v>
      </c>
      <c r="E18" s="42" t="s">
        <v>23</v>
      </c>
      <c r="F18" s="43">
        <v>400</v>
      </c>
      <c r="G18" s="24">
        <v>263.6</v>
      </c>
      <c r="H18" s="14">
        <f t="shared" si="0"/>
        <v>65.9</v>
      </c>
    </row>
    <row r="19" spans="1:8" ht="25.5" customHeight="1">
      <c r="A19" s="44" t="s">
        <v>217</v>
      </c>
      <c r="B19" s="45" t="s">
        <v>11</v>
      </c>
      <c r="C19" s="37" t="s">
        <v>28</v>
      </c>
      <c r="D19" s="37"/>
      <c r="E19" s="38" t="s">
        <v>23</v>
      </c>
      <c r="F19" s="46">
        <f>F20</f>
        <v>1950</v>
      </c>
      <c r="G19" s="46">
        <f>G20</f>
        <v>1509.1</v>
      </c>
      <c r="H19" s="14">
        <f t="shared" si="0"/>
        <v>77.38974358974359</v>
      </c>
    </row>
    <row r="20" spans="1:8" ht="24" customHeight="1">
      <c r="A20" s="39" t="s">
        <v>26</v>
      </c>
      <c r="B20" s="40" t="s">
        <v>11</v>
      </c>
      <c r="C20" s="41" t="s">
        <v>28</v>
      </c>
      <c r="D20" s="41" t="s">
        <v>27</v>
      </c>
      <c r="E20" s="42" t="s">
        <v>23</v>
      </c>
      <c r="F20" s="43">
        <v>1950</v>
      </c>
      <c r="G20" s="24">
        <v>1509.1</v>
      </c>
      <c r="H20" s="14">
        <f t="shared" si="0"/>
        <v>77.38974358974359</v>
      </c>
    </row>
    <row r="21" spans="1:8" ht="12" customHeight="1">
      <c r="A21" s="47" t="s">
        <v>29</v>
      </c>
      <c r="B21" s="48">
        <v>615</v>
      </c>
      <c r="C21" s="49" t="s">
        <v>30</v>
      </c>
      <c r="D21" s="49"/>
      <c r="E21" s="50" t="s">
        <v>31</v>
      </c>
      <c r="F21" s="13">
        <f>F22+F31</f>
        <v>7518.6</v>
      </c>
      <c r="G21" s="13">
        <f>G22+G31</f>
        <v>4843.1</v>
      </c>
      <c r="H21" s="14">
        <f t="shared" si="0"/>
        <v>64.41491767084298</v>
      </c>
    </row>
    <row r="22" spans="1:8" ht="24" customHeight="1">
      <c r="A22" s="51" t="s">
        <v>32</v>
      </c>
      <c r="B22" s="16" t="s">
        <v>11</v>
      </c>
      <c r="C22" s="18" t="s">
        <v>33</v>
      </c>
      <c r="D22" s="17"/>
      <c r="E22" s="17" t="s">
        <v>34</v>
      </c>
      <c r="F22" s="52">
        <f>F23+F26</f>
        <v>6968.6</v>
      </c>
      <c r="G22" s="52">
        <f>G23+G26</f>
        <v>4446.1</v>
      </c>
      <c r="H22" s="14">
        <f t="shared" si="0"/>
        <v>63.801911431277446</v>
      </c>
    </row>
    <row r="23" spans="1:8" ht="25.5" customHeight="1">
      <c r="A23" s="51" t="s">
        <v>35</v>
      </c>
      <c r="B23" s="16" t="s">
        <v>11</v>
      </c>
      <c r="C23" s="17" t="s">
        <v>36</v>
      </c>
      <c r="D23" s="17"/>
      <c r="E23" s="17" t="s">
        <v>34</v>
      </c>
      <c r="F23" s="52">
        <f>F24+F25</f>
        <v>4828.2</v>
      </c>
      <c r="G23" s="52">
        <f>G24+G25</f>
        <v>3438</v>
      </c>
      <c r="H23" s="14">
        <f t="shared" si="0"/>
        <v>71.20666086740401</v>
      </c>
    </row>
    <row r="24" spans="1:8" ht="15" customHeight="1">
      <c r="A24" s="53" t="s">
        <v>37</v>
      </c>
      <c r="B24" s="21" t="s">
        <v>11</v>
      </c>
      <c r="C24" s="22" t="s">
        <v>36</v>
      </c>
      <c r="D24" s="22" t="s">
        <v>38</v>
      </c>
      <c r="E24" s="22" t="s">
        <v>34</v>
      </c>
      <c r="F24" s="54">
        <v>2540.6</v>
      </c>
      <c r="G24" s="24">
        <v>1743.6</v>
      </c>
      <c r="H24" s="14">
        <f t="shared" si="0"/>
        <v>68.62945760843895</v>
      </c>
    </row>
    <row r="25" spans="1:8" ht="24" customHeight="1">
      <c r="A25" s="39" t="s">
        <v>26</v>
      </c>
      <c r="B25" s="21" t="s">
        <v>11</v>
      </c>
      <c r="C25" s="22" t="s">
        <v>36</v>
      </c>
      <c r="D25" s="22" t="s">
        <v>27</v>
      </c>
      <c r="E25" s="22" t="s">
        <v>34</v>
      </c>
      <c r="F25" s="54">
        <v>2287.6</v>
      </c>
      <c r="G25" s="24">
        <v>1694.4</v>
      </c>
      <c r="H25" s="14">
        <f t="shared" si="0"/>
        <v>74.06889316314042</v>
      </c>
    </row>
    <row r="26" spans="1:8" ht="23.25" customHeight="1">
      <c r="A26" s="51" t="s">
        <v>39</v>
      </c>
      <c r="B26" s="16" t="s">
        <v>11</v>
      </c>
      <c r="C26" s="17" t="s">
        <v>40</v>
      </c>
      <c r="D26" s="17"/>
      <c r="E26" s="17" t="s">
        <v>34</v>
      </c>
      <c r="F26" s="52">
        <f>F27+F28+F29</f>
        <v>2140.4</v>
      </c>
      <c r="G26" s="52">
        <f>G27+G28+G29</f>
        <v>1008.0999999999999</v>
      </c>
      <c r="H26" s="14">
        <f t="shared" si="0"/>
        <v>47.0986731452065</v>
      </c>
    </row>
    <row r="27" spans="1:8" ht="15" customHeight="1">
      <c r="A27" s="53" t="s">
        <v>37</v>
      </c>
      <c r="B27" s="21" t="s">
        <v>11</v>
      </c>
      <c r="C27" s="22" t="s">
        <v>40</v>
      </c>
      <c r="D27" s="22" t="s">
        <v>38</v>
      </c>
      <c r="E27" s="22" t="s">
        <v>34</v>
      </c>
      <c r="F27" s="54">
        <v>1000</v>
      </c>
      <c r="G27" s="24">
        <v>726.8</v>
      </c>
      <c r="H27" s="14">
        <f t="shared" si="0"/>
        <v>72.68</v>
      </c>
    </row>
    <row r="28" spans="1:8" ht="24" customHeight="1">
      <c r="A28" s="39" t="s">
        <v>26</v>
      </c>
      <c r="B28" s="21" t="s">
        <v>11</v>
      </c>
      <c r="C28" s="22" t="s">
        <v>40</v>
      </c>
      <c r="D28" s="22" t="s">
        <v>27</v>
      </c>
      <c r="E28" s="22" t="s">
        <v>34</v>
      </c>
      <c r="F28" s="54">
        <v>410</v>
      </c>
      <c r="G28" s="24">
        <v>223.3</v>
      </c>
      <c r="H28" s="14">
        <f t="shared" si="0"/>
        <v>54.46341463414634</v>
      </c>
    </row>
    <row r="29" spans="1:8" ht="33" customHeight="1">
      <c r="A29" s="73" t="s">
        <v>233</v>
      </c>
      <c r="B29" s="135" t="s">
        <v>11</v>
      </c>
      <c r="C29" s="49" t="s">
        <v>41</v>
      </c>
      <c r="D29" s="49"/>
      <c r="E29" s="49" t="s">
        <v>34</v>
      </c>
      <c r="F29" s="136">
        <v>730.4</v>
      </c>
      <c r="G29" s="137">
        <v>58</v>
      </c>
      <c r="H29" s="14">
        <f t="shared" si="0"/>
        <v>7.9408543263964955</v>
      </c>
    </row>
    <row r="30" spans="1:8" ht="18" customHeight="1">
      <c r="A30" s="53" t="s">
        <v>37</v>
      </c>
      <c r="B30" s="21" t="s">
        <v>11</v>
      </c>
      <c r="C30" s="22" t="s">
        <v>41</v>
      </c>
      <c r="D30" s="22" t="s">
        <v>38</v>
      </c>
      <c r="E30" s="22" t="s">
        <v>234</v>
      </c>
      <c r="F30" s="55">
        <v>730.4</v>
      </c>
      <c r="G30" s="56">
        <v>58</v>
      </c>
      <c r="H30" s="138">
        <f t="shared" si="0"/>
        <v>7.9408543263964955</v>
      </c>
    </row>
    <row r="31" spans="1:8" ht="12" customHeight="1">
      <c r="A31" s="57" t="s">
        <v>42</v>
      </c>
      <c r="B31" s="58">
        <v>615</v>
      </c>
      <c r="C31" s="17" t="s">
        <v>43</v>
      </c>
      <c r="D31" s="17"/>
      <c r="E31" s="59" t="s">
        <v>34</v>
      </c>
      <c r="F31" s="19">
        <f>F32</f>
        <v>550</v>
      </c>
      <c r="G31" s="19">
        <f>G32</f>
        <v>397</v>
      </c>
      <c r="H31" s="14">
        <f t="shared" si="0"/>
        <v>72.18181818181819</v>
      </c>
    </row>
    <row r="32" spans="1:8" ht="24" customHeight="1">
      <c r="A32" s="51" t="s">
        <v>44</v>
      </c>
      <c r="B32" s="59" t="s">
        <v>11</v>
      </c>
      <c r="C32" s="38" t="s">
        <v>45</v>
      </c>
      <c r="D32" s="38"/>
      <c r="E32" s="59" t="s">
        <v>34</v>
      </c>
      <c r="F32" s="35">
        <f>F33</f>
        <v>550</v>
      </c>
      <c r="G32" s="35">
        <f>G33</f>
        <v>397</v>
      </c>
      <c r="H32" s="14">
        <f t="shared" si="0"/>
        <v>72.18181818181819</v>
      </c>
    </row>
    <row r="33" spans="1:8" ht="24" customHeight="1">
      <c r="A33" s="39" t="s">
        <v>26</v>
      </c>
      <c r="B33" s="21" t="s">
        <v>11</v>
      </c>
      <c r="C33" s="42" t="s">
        <v>45</v>
      </c>
      <c r="D33" s="42" t="s">
        <v>27</v>
      </c>
      <c r="E33" s="22" t="s">
        <v>34</v>
      </c>
      <c r="F33" s="60">
        <v>550</v>
      </c>
      <c r="G33" s="24">
        <v>397</v>
      </c>
      <c r="H33" s="14">
        <f t="shared" si="0"/>
        <v>72.18181818181819</v>
      </c>
    </row>
    <row r="34" spans="1:8" ht="11.25" customHeight="1">
      <c r="A34" s="61" t="s">
        <v>46</v>
      </c>
      <c r="B34" s="26" t="s">
        <v>11</v>
      </c>
      <c r="C34" s="26" t="s">
        <v>47</v>
      </c>
      <c r="D34" s="125"/>
      <c r="E34" s="26" t="s">
        <v>48</v>
      </c>
      <c r="F34" s="62">
        <f>F35+F40+F44</f>
        <v>15237</v>
      </c>
      <c r="G34" s="62">
        <f>G35+G40+G44</f>
        <v>8281.3</v>
      </c>
      <c r="H34" s="14">
        <f t="shared" si="0"/>
        <v>54.34993765176871</v>
      </c>
    </row>
    <row r="35" spans="1:8" ht="24" customHeight="1">
      <c r="A35" s="31" t="s">
        <v>49</v>
      </c>
      <c r="B35" s="63" t="s">
        <v>11</v>
      </c>
      <c r="C35" s="63" t="s">
        <v>50</v>
      </c>
      <c r="D35" s="45"/>
      <c r="E35" s="45" t="s">
        <v>51</v>
      </c>
      <c r="F35" s="35">
        <f>F36+F38</f>
        <v>1800</v>
      </c>
      <c r="G35" s="35">
        <f>G36+G38</f>
        <v>241</v>
      </c>
      <c r="H35" s="14">
        <f t="shared" si="0"/>
        <v>13.38888888888889</v>
      </c>
    </row>
    <row r="36" spans="1:8" ht="12" customHeight="1">
      <c r="A36" s="64" t="s">
        <v>52</v>
      </c>
      <c r="B36" s="63" t="s">
        <v>11</v>
      </c>
      <c r="C36" s="37" t="s">
        <v>53</v>
      </c>
      <c r="D36" s="45"/>
      <c r="E36" s="45" t="s">
        <v>51</v>
      </c>
      <c r="F36" s="35">
        <f>F37</f>
        <v>1500</v>
      </c>
      <c r="G36" s="35">
        <f>G37</f>
        <v>47</v>
      </c>
      <c r="H36" s="14">
        <f t="shared" si="0"/>
        <v>3.1333333333333333</v>
      </c>
    </row>
    <row r="37" spans="1:8" ht="12.75" customHeight="1">
      <c r="A37" s="65" t="s">
        <v>54</v>
      </c>
      <c r="B37" s="41" t="s">
        <v>11</v>
      </c>
      <c r="C37" s="41" t="s">
        <v>53</v>
      </c>
      <c r="D37" s="40" t="s">
        <v>55</v>
      </c>
      <c r="E37" s="41" t="s">
        <v>51</v>
      </c>
      <c r="F37" s="66">
        <v>1500</v>
      </c>
      <c r="G37" s="24">
        <v>47</v>
      </c>
      <c r="H37" s="14">
        <f t="shared" si="0"/>
        <v>3.1333333333333333</v>
      </c>
    </row>
    <row r="38" spans="1:8" ht="12" customHeight="1">
      <c r="A38" s="31" t="s">
        <v>56</v>
      </c>
      <c r="B38" s="37" t="s">
        <v>11</v>
      </c>
      <c r="C38" s="37" t="s">
        <v>57</v>
      </c>
      <c r="D38" s="37"/>
      <c r="E38" s="37" t="s">
        <v>51</v>
      </c>
      <c r="F38" s="46">
        <f>F39</f>
        <v>300</v>
      </c>
      <c r="G38" s="46">
        <f>G39</f>
        <v>194</v>
      </c>
      <c r="H38" s="14">
        <f t="shared" si="0"/>
        <v>64.66666666666667</v>
      </c>
    </row>
    <row r="39" spans="1:8" ht="24" customHeight="1">
      <c r="A39" s="39" t="s">
        <v>26</v>
      </c>
      <c r="B39" s="41" t="s">
        <v>11</v>
      </c>
      <c r="C39" s="41" t="s">
        <v>57</v>
      </c>
      <c r="D39" s="41" t="s">
        <v>27</v>
      </c>
      <c r="E39" s="41" t="s">
        <v>51</v>
      </c>
      <c r="F39" s="43">
        <v>300</v>
      </c>
      <c r="G39" s="24">
        <v>194</v>
      </c>
      <c r="H39" s="14">
        <f t="shared" si="0"/>
        <v>64.66666666666667</v>
      </c>
    </row>
    <row r="40" spans="1:8" ht="15" customHeight="1">
      <c r="A40" s="31" t="s">
        <v>58</v>
      </c>
      <c r="B40" s="32" t="s">
        <v>11</v>
      </c>
      <c r="C40" s="32" t="s">
        <v>50</v>
      </c>
      <c r="D40" s="37"/>
      <c r="E40" s="37" t="s">
        <v>59</v>
      </c>
      <c r="F40" s="46">
        <f>F41</f>
        <v>2400</v>
      </c>
      <c r="G40" s="46">
        <f>G41</f>
        <v>902</v>
      </c>
      <c r="H40" s="14">
        <f t="shared" si="0"/>
        <v>37.583333333333336</v>
      </c>
    </row>
    <row r="41" spans="1:8" ht="24" customHeight="1">
      <c r="A41" s="31" t="s">
        <v>60</v>
      </c>
      <c r="B41" s="32" t="s">
        <v>11</v>
      </c>
      <c r="C41" s="37" t="s">
        <v>61</v>
      </c>
      <c r="D41" s="124"/>
      <c r="E41" s="37" t="s">
        <v>59</v>
      </c>
      <c r="F41" s="46">
        <f>F42+F43</f>
        <v>2400</v>
      </c>
      <c r="G41" s="46">
        <f>G42+G43</f>
        <v>902</v>
      </c>
      <c r="H41" s="14">
        <f t="shared" si="0"/>
        <v>37.583333333333336</v>
      </c>
    </row>
    <row r="42" spans="1:8" ht="14.25" customHeight="1">
      <c r="A42" s="65" t="s">
        <v>54</v>
      </c>
      <c r="B42" s="41" t="s">
        <v>11</v>
      </c>
      <c r="C42" s="41" t="s">
        <v>61</v>
      </c>
      <c r="D42" s="41" t="s">
        <v>55</v>
      </c>
      <c r="E42" s="41" t="s">
        <v>59</v>
      </c>
      <c r="F42" s="43">
        <v>800</v>
      </c>
      <c r="G42" s="24">
        <v>394.3</v>
      </c>
      <c r="H42" s="14">
        <f t="shared" si="0"/>
        <v>49.2875</v>
      </c>
    </row>
    <row r="43" spans="1:8" ht="24" customHeight="1">
      <c r="A43" s="39" t="s">
        <v>26</v>
      </c>
      <c r="B43" s="41" t="s">
        <v>11</v>
      </c>
      <c r="C43" s="41" t="s">
        <v>61</v>
      </c>
      <c r="D43" s="41" t="s">
        <v>27</v>
      </c>
      <c r="E43" s="41" t="s">
        <v>59</v>
      </c>
      <c r="F43" s="43">
        <v>1600</v>
      </c>
      <c r="G43" s="24">
        <v>507.7</v>
      </c>
      <c r="H43" s="14">
        <f t="shared" si="0"/>
        <v>31.73125</v>
      </c>
    </row>
    <row r="44" spans="1:8" ht="24" customHeight="1">
      <c r="A44" s="31" t="s">
        <v>62</v>
      </c>
      <c r="B44" s="32" t="s">
        <v>11</v>
      </c>
      <c r="C44" s="32" t="s">
        <v>63</v>
      </c>
      <c r="D44" s="37"/>
      <c r="E44" s="37" t="s">
        <v>64</v>
      </c>
      <c r="F44" s="46">
        <f>F45+F47+F49+F51+F53</f>
        <v>11037</v>
      </c>
      <c r="G44" s="46">
        <f>G45+G47+G49+G51+G53</f>
        <v>7138.299999999999</v>
      </c>
      <c r="H44" s="14">
        <f t="shared" si="0"/>
        <v>64.6760895170789</v>
      </c>
    </row>
    <row r="45" spans="1:8" ht="15" customHeight="1">
      <c r="A45" s="36" t="s">
        <v>65</v>
      </c>
      <c r="B45" s="32" t="s">
        <v>11</v>
      </c>
      <c r="C45" s="37" t="s">
        <v>66</v>
      </c>
      <c r="D45" s="37"/>
      <c r="E45" s="37" t="s">
        <v>64</v>
      </c>
      <c r="F45" s="46">
        <f>F46</f>
        <v>3400</v>
      </c>
      <c r="G45" s="46">
        <f>G46</f>
        <v>2340.2</v>
      </c>
      <c r="H45" s="14">
        <f aca="true" t="shared" si="1" ref="H45:H74">G45*100/F45</f>
        <v>68.82941176470587</v>
      </c>
    </row>
    <row r="46" spans="1:8" ht="24" customHeight="1">
      <c r="A46" s="39" t="s">
        <v>26</v>
      </c>
      <c r="B46" s="41" t="s">
        <v>11</v>
      </c>
      <c r="C46" s="41" t="s">
        <v>66</v>
      </c>
      <c r="D46" s="41" t="s">
        <v>27</v>
      </c>
      <c r="E46" s="41" t="s">
        <v>64</v>
      </c>
      <c r="F46" s="43">
        <v>3400</v>
      </c>
      <c r="G46" s="24">
        <v>2340.2</v>
      </c>
      <c r="H46" s="14">
        <f t="shared" si="1"/>
        <v>68.82941176470587</v>
      </c>
    </row>
    <row r="47" spans="1:8" ht="15" customHeight="1">
      <c r="A47" s="44" t="s">
        <v>67</v>
      </c>
      <c r="B47" s="32" t="s">
        <v>11</v>
      </c>
      <c r="C47" s="37" t="s">
        <v>68</v>
      </c>
      <c r="D47" s="37"/>
      <c r="E47" s="37" t="s">
        <v>64</v>
      </c>
      <c r="F47" s="46">
        <f>F48</f>
        <v>3440</v>
      </c>
      <c r="G47" s="46">
        <f>G48</f>
        <v>2666.1</v>
      </c>
      <c r="H47" s="14">
        <f t="shared" si="1"/>
        <v>77.50290697674419</v>
      </c>
    </row>
    <row r="48" spans="1:8" ht="24" customHeight="1">
      <c r="A48" s="39" t="s">
        <v>26</v>
      </c>
      <c r="B48" s="41" t="s">
        <v>11</v>
      </c>
      <c r="C48" s="41" t="s">
        <v>68</v>
      </c>
      <c r="D48" s="41" t="s">
        <v>27</v>
      </c>
      <c r="E48" s="41" t="s">
        <v>64</v>
      </c>
      <c r="F48" s="43">
        <v>3440</v>
      </c>
      <c r="G48" s="24">
        <v>2666.1</v>
      </c>
      <c r="H48" s="14">
        <f t="shared" si="1"/>
        <v>77.50290697674419</v>
      </c>
    </row>
    <row r="49" spans="1:8" ht="33.75" customHeight="1">
      <c r="A49" s="44" t="s">
        <v>224</v>
      </c>
      <c r="B49" s="32" t="s">
        <v>11</v>
      </c>
      <c r="C49" s="37" t="s">
        <v>69</v>
      </c>
      <c r="D49" s="124"/>
      <c r="E49" s="37" t="s">
        <v>64</v>
      </c>
      <c r="F49" s="46">
        <f>F50</f>
        <v>3950</v>
      </c>
      <c r="G49" s="46">
        <f>G50</f>
        <v>2042.3</v>
      </c>
      <c r="H49" s="14">
        <f t="shared" si="1"/>
        <v>51.70379746835443</v>
      </c>
    </row>
    <row r="50" spans="1:8" ht="24" customHeight="1">
      <c r="A50" s="39" t="s">
        <v>26</v>
      </c>
      <c r="B50" s="41" t="s">
        <v>11</v>
      </c>
      <c r="C50" s="41" t="s">
        <v>69</v>
      </c>
      <c r="D50" s="41" t="s">
        <v>27</v>
      </c>
      <c r="E50" s="41" t="s">
        <v>64</v>
      </c>
      <c r="F50" s="43">
        <v>3950</v>
      </c>
      <c r="G50" s="24">
        <v>2042.3</v>
      </c>
      <c r="H50" s="14">
        <f t="shared" si="1"/>
        <v>51.70379746835443</v>
      </c>
    </row>
    <row r="51" spans="1:8" ht="35.25" customHeight="1">
      <c r="A51" s="36" t="s">
        <v>70</v>
      </c>
      <c r="B51" s="32" t="s">
        <v>11</v>
      </c>
      <c r="C51" s="37" t="s">
        <v>71</v>
      </c>
      <c r="D51" s="37"/>
      <c r="E51" s="37" t="s">
        <v>72</v>
      </c>
      <c r="F51" s="46">
        <f>F52</f>
        <v>10</v>
      </c>
      <c r="G51" s="46">
        <f>G52</f>
        <v>9.2</v>
      </c>
      <c r="H51" s="14">
        <f t="shared" si="1"/>
        <v>91.99999999999999</v>
      </c>
    </row>
    <row r="52" spans="1:8" ht="24" customHeight="1">
      <c r="A52" s="39" t="s">
        <v>26</v>
      </c>
      <c r="B52" s="67" t="s">
        <v>11</v>
      </c>
      <c r="C52" s="41" t="s">
        <v>71</v>
      </c>
      <c r="D52" s="41" t="s">
        <v>27</v>
      </c>
      <c r="E52" s="41" t="s">
        <v>72</v>
      </c>
      <c r="F52" s="43">
        <v>10</v>
      </c>
      <c r="G52" s="24">
        <v>9.2</v>
      </c>
      <c r="H52" s="14">
        <f t="shared" si="1"/>
        <v>91.99999999999999</v>
      </c>
    </row>
    <row r="53" spans="1:8" ht="36.75" customHeight="1">
      <c r="A53" s="36" t="s">
        <v>70</v>
      </c>
      <c r="B53" s="32" t="s">
        <v>11</v>
      </c>
      <c r="C53" s="37" t="s">
        <v>71</v>
      </c>
      <c r="D53" s="37"/>
      <c r="E53" s="37" t="s">
        <v>73</v>
      </c>
      <c r="F53" s="19">
        <f>F54</f>
        <v>237</v>
      </c>
      <c r="G53" s="19">
        <f>G54</f>
        <v>80.5</v>
      </c>
      <c r="H53" s="14">
        <f t="shared" si="1"/>
        <v>33.9662447257384</v>
      </c>
    </row>
    <row r="54" spans="1:8" ht="24" customHeight="1">
      <c r="A54" s="39" t="s">
        <v>26</v>
      </c>
      <c r="B54" s="67" t="s">
        <v>11</v>
      </c>
      <c r="C54" s="41" t="s">
        <v>71</v>
      </c>
      <c r="D54" s="41" t="s">
        <v>27</v>
      </c>
      <c r="E54" s="41" t="s">
        <v>73</v>
      </c>
      <c r="F54" s="23">
        <v>237</v>
      </c>
      <c r="G54" s="24">
        <v>80.5</v>
      </c>
      <c r="H54" s="14">
        <f t="shared" si="1"/>
        <v>33.9662447257384</v>
      </c>
    </row>
    <row r="55" spans="1:8" ht="24" customHeight="1">
      <c r="A55" s="51" t="s">
        <v>74</v>
      </c>
      <c r="B55" s="32" t="s">
        <v>11</v>
      </c>
      <c r="C55" s="32" t="s">
        <v>75</v>
      </c>
      <c r="D55" s="37"/>
      <c r="E55" s="32" t="s">
        <v>76</v>
      </c>
      <c r="F55" s="68">
        <f>F56+F59</f>
        <v>350</v>
      </c>
      <c r="G55" s="68">
        <f>G56+G59</f>
        <v>189</v>
      </c>
      <c r="H55" s="14">
        <f t="shared" si="1"/>
        <v>54</v>
      </c>
    </row>
    <row r="56" spans="1:8" ht="24" customHeight="1">
      <c r="A56" s="51" t="s">
        <v>77</v>
      </c>
      <c r="B56" s="32" t="s">
        <v>11</v>
      </c>
      <c r="C56" s="37" t="s">
        <v>78</v>
      </c>
      <c r="D56" s="37"/>
      <c r="E56" s="37" t="s">
        <v>79</v>
      </c>
      <c r="F56" s="46">
        <f>F57</f>
        <v>20</v>
      </c>
      <c r="G56" s="46">
        <f>G57</f>
        <v>0</v>
      </c>
      <c r="H56" s="14">
        <f t="shared" si="1"/>
        <v>0</v>
      </c>
    </row>
    <row r="57" spans="1:8" ht="34.5">
      <c r="A57" s="92" t="s">
        <v>216</v>
      </c>
      <c r="B57" s="69" t="s">
        <v>11</v>
      </c>
      <c r="C57" s="37" t="s">
        <v>80</v>
      </c>
      <c r="D57" s="37"/>
      <c r="E57" s="37" t="s">
        <v>79</v>
      </c>
      <c r="F57" s="46">
        <f>F58</f>
        <v>20</v>
      </c>
      <c r="G57" s="46">
        <f>G58</f>
        <v>0</v>
      </c>
      <c r="H57" s="14">
        <f t="shared" si="1"/>
        <v>0</v>
      </c>
    </row>
    <row r="58" spans="1:8" ht="24" customHeight="1">
      <c r="A58" s="39" t="s">
        <v>26</v>
      </c>
      <c r="B58" s="67" t="s">
        <v>11</v>
      </c>
      <c r="C58" s="41" t="s">
        <v>80</v>
      </c>
      <c r="D58" s="41" t="s">
        <v>27</v>
      </c>
      <c r="E58" s="41" t="s">
        <v>79</v>
      </c>
      <c r="F58" s="43">
        <v>20</v>
      </c>
      <c r="G58" s="24">
        <v>0</v>
      </c>
      <c r="H58" s="14">
        <f t="shared" si="1"/>
        <v>0</v>
      </c>
    </row>
    <row r="59" spans="1:8" ht="45.75">
      <c r="A59" s="44" t="s">
        <v>81</v>
      </c>
      <c r="B59" s="70" t="s">
        <v>11</v>
      </c>
      <c r="C59" s="32" t="s">
        <v>82</v>
      </c>
      <c r="D59" s="37"/>
      <c r="E59" s="37" t="s">
        <v>83</v>
      </c>
      <c r="F59" s="46">
        <f>F60+F62+F64</f>
        <v>330</v>
      </c>
      <c r="G59" s="46">
        <f>G60+G62+G64</f>
        <v>189</v>
      </c>
      <c r="H59" s="14">
        <f t="shared" si="1"/>
        <v>57.27272727272727</v>
      </c>
    </row>
    <row r="60" spans="1:8" ht="24" customHeight="1">
      <c r="A60" s="71" t="s">
        <v>84</v>
      </c>
      <c r="B60" s="69" t="s">
        <v>11</v>
      </c>
      <c r="C60" s="37" t="s">
        <v>85</v>
      </c>
      <c r="D60" s="37"/>
      <c r="E60" s="37" t="s">
        <v>83</v>
      </c>
      <c r="F60" s="46">
        <f>F61</f>
        <v>140</v>
      </c>
      <c r="G60" s="46">
        <f>G61</f>
        <v>0</v>
      </c>
      <c r="H60" s="14">
        <f t="shared" si="1"/>
        <v>0</v>
      </c>
    </row>
    <row r="61" spans="1:8" ht="24" customHeight="1">
      <c r="A61" s="39" t="s">
        <v>26</v>
      </c>
      <c r="B61" s="67" t="s">
        <v>11</v>
      </c>
      <c r="C61" s="41" t="s">
        <v>86</v>
      </c>
      <c r="D61" s="41" t="s">
        <v>27</v>
      </c>
      <c r="E61" s="41" t="s">
        <v>83</v>
      </c>
      <c r="F61" s="43">
        <v>140</v>
      </c>
      <c r="G61" s="24">
        <v>0</v>
      </c>
      <c r="H61" s="14">
        <f t="shared" si="1"/>
        <v>0</v>
      </c>
    </row>
    <row r="62" spans="1:8" ht="24" customHeight="1">
      <c r="A62" s="72" t="s">
        <v>87</v>
      </c>
      <c r="B62" s="32" t="s">
        <v>11</v>
      </c>
      <c r="C62" s="37" t="s">
        <v>88</v>
      </c>
      <c r="D62" s="37"/>
      <c r="E62" s="37" t="s">
        <v>72</v>
      </c>
      <c r="F62" s="46">
        <f>F63</f>
        <v>100</v>
      </c>
      <c r="G62" s="46">
        <f>G63</f>
        <v>99</v>
      </c>
      <c r="H62" s="14">
        <f t="shared" si="1"/>
        <v>99</v>
      </c>
    </row>
    <row r="63" spans="1:8" ht="24" customHeight="1">
      <c r="A63" s="39" t="s">
        <v>26</v>
      </c>
      <c r="B63" s="28" t="s">
        <v>11</v>
      </c>
      <c r="C63" s="41" t="s">
        <v>88</v>
      </c>
      <c r="D63" s="41" t="s">
        <v>27</v>
      </c>
      <c r="E63" s="41" t="s">
        <v>72</v>
      </c>
      <c r="F63" s="43">
        <v>100</v>
      </c>
      <c r="G63" s="24">
        <v>99</v>
      </c>
      <c r="H63" s="14">
        <f t="shared" si="1"/>
        <v>99</v>
      </c>
    </row>
    <row r="64" spans="1:8" ht="24" customHeight="1">
      <c r="A64" s="73" t="s">
        <v>226</v>
      </c>
      <c r="B64" s="32" t="s">
        <v>11</v>
      </c>
      <c r="C64" s="37" t="s">
        <v>89</v>
      </c>
      <c r="D64" s="37"/>
      <c r="E64" s="37" t="s">
        <v>72</v>
      </c>
      <c r="F64" s="46">
        <f>F65</f>
        <v>90</v>
      </c>
      <c r="G64" s="46">
        <f>G65</f>
        <v>90</v>
      </c>
      <c r="H64" s="123">
        <v>100</v>
      </c>
    </row>
    <row r="65" spans="1:8" ht="25.5" customHeight="1">
      <c r="A65" s="39" t="s">
        <v>26</v>
      </c>
      <c r="B65" s="28" t="s">
        <v>11</v>
      </c>
      <c r="C65" s="41" t="s">
        <v>89</v>
      </c>
      <c r="D65" s="41" t="s">
        <v>27</v>
      </c>
      <c r="E65" s="41" t="s">
        <v>72</v>
      </c>
      <c r="F65" s="43">
        <v>90</v>
      </c>
      <c r="G65" s="24">
        <v>90</v>
      </c>
      <c r="H65" s="123">
        <f t="shared" si="1"/>
        <v>100</v>
      </c>
    </row>
    <row r="66" spans="1:8" ht="15" customHeight="1">
      <c r="A66" s="25" t="s">
        <v>90</v>
      </c>
      <c r="B66" s="74" t="s">
        <v>11</v>
      </c>
      <c r="C66" s="12" t="s">
        <v>91</v>
      </c>
      <c r="D66" s="42"/>
      <c r="E66" s="75" t="s">
        <v>92</v>
      </c>
      <c r="F66" s="76">
        <f>F67+F70+F75</f>
        <v>10336.699999999999</v>
      </c>
      <c r="G66" s="76">
        <f>G67+G70+G75</f>
        <v>4362.5</v>
      </c>
      <c r="H66" s="14">
        <f t="shared" si="1"/>
        <v>42.20399160273589</v>
      </c>
    </row>
    <row r="67" spans="1:8" ht="15" customHeight="1">
      <c r="A67" s="77" t="s">
        <v>93</v>
      </c>
      <c r="B67" s="45" t="s">
        <v>11</v>
      </c>
      <c r="C67" s="78" t="s">
        <v>94</v>
      </c>
      <c r="D67" s="126"/>
      <c r="E67" s="38" t="s">
        <v>95</v>
      </c>
      <c r="F67" s="79">
        <f>F68</f>
        <v>600</v>
      </c>
      <c r="G67" s="79">
        <f>G68</f>
        <v>355.1</v>
      </c>
      <c r="H67" s="14">
        <f t="shared" si="1"/>
        <v>59.18333333333333</v>
      </c>
    </row>
    <row r="68" spans="1:8" ht="33" customHeight="1">
      <c r="A68" s="80" t="s">
        <v>225</v>
      </c>
      <c r="B68" s="45" t="s">
        <v>11</v>
      </c>
      <c r="C68" s="81" t="s">
        <v>96</v>
      </c>
      <c r="D68" s="38"/>
      <c r="E68" s="38" t="s">
        <v>95</v>
      </c>
      <c r="F68" s="82">
        <f>F69</f>
        <v>600</v>
      </c>
      <c r="G68" s="82">
        <f>G69</f>
        <v>355.1</v>
      </c>
      <c r="H68" s="14">
        <f t="shared" si="1"/>
        <v>59.18333333333333</v>
      </c>
    </row>
    <row r="69" spans="1:8" ht="24" customHeight="1">
      <c r="A69" s="39" t="s">
        <v>26</v>
      </c>
      <c r="B69" s="40" t="s">
        <v>11</v>
      </c>
      <c r="C69" s="83" t="s">
        <v>96</v>
      </c>
      <c r="D69" s="42" t="s">
        <v>27</v>
      </c>
      <c r="E69" s="42" t="s">
        <v>95</v>
      </c>
      <c r="F69" s="84">
        <v>600</v>
      </c>
      <c r="G69" s="24">
        <v>355.1</v>
      </c>
      <c r="H69" s="14">
        <f t="shared" si="1"/>
        <v>59.18333333333333</v>
      </c>
    </row>
    <row r="70" spans="1:8" ht="13.5" customHeight="1">
      <c r="A70" s="31" t="s">
        <v>97</v>
      </c>
      <c r="B70" s="85" t="s">
        <v>11</v>
      </c>
      <c r="C70" s="18" t="s">
        <v>98</v>
      </c>
      <c r="D70" s="17"/>
      <c r="E70" s="86" t="s">
        <v>99</v>
      </c>
      <c r="F70" s="19">
        <f>F71+F73</f>
        <v>14.4</v>
      </c>
      <c r="G70" s="19">
        <f>G71+G73</f>
        <v>10</v>
      </c>
      <c r="H70" s="14">
        <f t="shared" si="1"/>
        <v>69.44444444444444</v>
      </c>
    </row>
    <row r="71" spans="1:8" ht="34.5" customHeight="1">
      <c r="A71" s="73" t="s">
        <v>100</v>
      </c>
      <c r="B71" s="85" t="s">
        <v>11</v>
      </c>
      <c r="C71" s="17" t="s">
        <v>101</v>
      </c>
      <c r="D71" s="17"/>
      <c r="E71" s="86" t="s">
        <v>99</v>
      </c>
      <c r="F71" s="13">
        <f>F72</f>
        <v>4.4</v>
      </c>
      <c r="G71" s="13">
        <f>G72</f>
        <v>0</v>
      </c>
      <c r="H71" s="14">
        <f t="shared" si="1"/>
        <v>0</v>
      </c>
    </row>
    <row r="72" spans="1:8" ht="12.75" customHeight="1">
      <c r="A72" s="39" t="s">
        <v>227</v>
      </c>
      <c r="B72" s="88" t="s">
        <v>11</v>
      </c>
      <c r="C72" s="22" t="s">
        <v>101</v>
      </c>
      <c r="D72" s="22" t="s">
        <v>102</v>
      </c>
      <c r="E72" s="89" t="s">
        <v>99</v>
      </c>
      <c r="F72" s="23">
        <v>4.4</v>
      </c>
      <c r="G72" s="24">
        <v>0</v>
      </c>
      <c r="H72" s="14">
        <f t="shared" si="1"/>
        <v>0</v>
      </c>
    </row>
    <row r="73" spans="1:8" ht="22.5" customHeight="1">
      <c r="A73" s="44" t="s">
        <v>215</v>
      </c>
      <c r="B73" s="38" t="s">
        <v>11</v>
      </c>
      <c r="C73" s="78" t="s">
        <v>103</v>
      </c>
      <c r="D73" s="38"/>
      <c r="E73" s="38" t="s">
        <v>104</v>
      </c>
      <c r="F73" s="79">
        <f>F74</f>
        <v>10</v>
      </c>
      <c r="G73" s="79">
        <f>G74</f>
        <v>10</v>
      </c>
      <c r="H73" s="123">
        <f t="shared" si="1"/>
        <v>100</v>
      </c>
    </row>
    <row r="74" spans="1:8" ht="15" customHeight="1">
      <c r="A74" s="39" t="s">
        <v>105</v>
      </c>
      <c r="B74" s="40" t="s">
        <v>11</v>
      </c>
      <c r="C74" s="90" t="s">
        <v>103</v>
      </c>
      <c r="D74" s="42" t="s">
        <v>106</v>
      </c>
      <c r="E74" s="42" t="s">
        <v>104</v>
      </c>
      <c r="F74" s="91">
        <v>10</v>
      </c>
      <c r="G74" s="24">
        <v>10</v>
      </c>
      <c r="H74" s="123">
        <f t="shared" si="1"/>
        <v>100</v>
      </c>
    </row>
    <row r="75" spans="1:8" ht="12.75" customHeight="1">
      <c r="A75" s="51" t="s">
        <v>107</v>
      </c>
      <c r="B75" s="38" t="s">
        <v>11</v>
      </c>
      <c r="C75" s="17" t="s">
        <v>108</v>
      </c>
      <c r="D75" s="17"/>
      <c r="E75" s="38" t="s">
        <v>73</v>
      </c>
      <c r="F75" s="19">
        <f>F76+F78+F80+F82+F84</f>
        <v>9722.3</v>
      </c>
      <c r="G75" s="19">
        <f>G76+G78+G80+G82+G84</f>
        <v>3997.4</v>
      </c>
      <c r="H75" s="14">
        <f aca="true" t="shared" si="2" ref="H75:H106">G75*100/F75</f>
        <v>41.11578535943141</v>
      </c>
    </row>
    <row r="76" spans="1:8" ht="24" customHeight="1">
      <c r="A76" s="92" t="s">
        <v>109</v>
      </c>
      <c r="B76" s="69" t="s">
        <v>11</v>
      </c>
      <c r="C76" s="17" t="s">
        <v>110</v>
      </c>
      <c r="D76" s="17"/>
      <c r="E76" s="86" t="s">
        <v>73</v>
      </c>
      <c r="F76" s="13">
        <f>F77</f>
        <v>1116.2</v>
      </c>
      <c r="G76" s="13">
        <f>G77</f>
        <v>864.4</v>
      </c>
      <c r="H76" s="14">
        <f t="shared" si="2"/>
        <v>77.44131876007883</v>
      </c>
    </row>
    <row r="77" spans="1:8" ht="24" customHeight="1">
      <c r="A77" s="39" t="s">
        <v>26</v>
      </c>
      <c r="B77" s="67" t="s">
        <v>11</v>
      </c>
      <c r="C77" s="22" t="s">
        <v>110</v>
      </c>
      <c r="D77" s="22" t="s">
        <v>27</v>
      </c>
      <c r="E77" s="89" t="s">
        <v>73</v>
      </c>
      <c r="F77" s="23">
        <v>1116.2</v>
      </c>
      <c r="G77" s="24">
        <v>864.4</v>
      </c>
      <c r="H77" s="14">
        <f t="shared" si="2"/>
        <v>77.44131876007883</v>
      </c>
    </row>
    <row r="78" spans="1:8" ht="32.25" customHeight="1">
      <c r="A78" s="73" t="s">
        <v>228</v>
      </c>
      <c r="B78" s="93" t="s">
        <v>11</v>
      </c>
      <c r="C78" s="49" t="s">
        <v>112</v>
      </c>
      <c r="D78" s="49"/>
      <c r="E78" s="75" t="s">
        <v>73</v>
      </c>
      <c r="F78" s="13">
        <f>F79</f>
        <v>1553</v>
      </c>
      <c r="G78" s="13">
        <f>G79</f>
        <v>0</v>
      </c>
      <c r="H78" s="14">
        <f t="shared" si="2"/>
        <v>0</v>
      </c>
    </row>
    <row r="79" spans="1:8" ht="24" customHeight="1">
      <c r="A79" s="39" t="s">
        <v>111</v>
      </c>
      <c r="B79" s="67" t="s">
        <v>11</v>
      </c>
      <c r="C79" s="22" t="s">
        <v>112</v>
      </c>
      <c r="D79" s="22" t="s">
        <v>27</v>
      </c>
      <c r="E79" s="89" t="s">
        <v>73</v>
      </c>
      <c r="F79" s="23">
        <v>1553</v>
      </c>
      <c r="G79" s="56">
        <v>0</v>
      </c>
      <c r="H79" s="14">
        <f t="shared" si="2"/>
        <v>0</v>
      </c>
    </row>
    <row r="80" spans="1:8" ht="33" customHeight="1">
      <c r="A80" s="73" t="s">
        <v>229</v>
      </c>
      <c r="B80" s="93" t="s">
        <v>11</v>
      </c>
      <c r="C80" s="49" t="s">
        <v>114</v>
      </c>
      <c r="D80" s="49"/>
      <c r="E80" s="75" t="s">
        <v>73</v>
      </c>
      <c r="F80" s="13">
        <f>F81</f>
        <v>1790</v>
      </c>
      <c r="G80" s="13">
        <f>G81</f>
        <v>0</v>
      </c>
      <c r="H80" s="14">
        <f t="shared" si="2"/>
        <v>0</v>
      </c>
    </row>
    <row r="81" spans="1:8" ht="24" customHeight="1">
      <c r="A81" s="39" t="s">
        <v>113</v>
      </c>
      <c r="B81" s="67" t="s">
        <v>11</v>
      </c>
      <c r="C81" s="22" t="s">
        <v>114</v>
      </c>
      <c r="D81" s="22" t="s">
        <v>27</v>
      </c>
      <c r="E81" s="89" t="s">
        <v>73</v>
      </c>
      <c r="F81" s="23">
        <v>1790</v>
      </c>
      <c r="G81" s="56">
        <v>0</v>
      </c>
      <c r="H81" s="14">
        <f t="shared" si="2"/>
        <v>0</v>
      </c>
    </row>
    <row r="82" spans="1:8" ht="23.25">
      <c r="A82" s="73" t="s">
        <v>226</v>
      </c>
      <c r="B82" s="69" t="s">
        <v>11</v>
      </c>
      <c r="C82" s="17" t="s">
        <v>115</v>
      </c>
      <c r="D82" s="17"/>
      <c r="E82" s="86" t="s">
        <v>73</v>
      </c>
      <c r="F82" s="19">
        <f>F83</f>
        <v>863.1</v>
      </c>
      <c r="G82" s="19">
        <f>G83</f>
        <v>805.1</v>
      </c>
      <c r="H82" s="14">
        <f t="shared" si="2"/>
        <v>93.28003707565752</v>
      </c>
    </row>
    <row r="83" spans="1:8" ht="24">
      <c r="A83" s="39" t="s">
        <v>26</v>
      </c>
      <c r="B83" s="67" t="s">
        <v>11</v>
      </c>
      <c r="C83" s="22" t="s">
        <v>115</v>
      </c>
      <c r="D83" s="22" t="s">
        <v>27</v>
      </c>
      <c r="E83" s="89" t="s">
        <v>73</v>
      </c>
      <c r="F83" s="23">
        <v>863.1</v>
      </c>
      <c r="G83" s="24">
        <v>805.1</v>
      </c>
      <c r="H83" s="14">
        <f t="shared" si="2"/>
        <v>93.28003707565752</v>
      </c>
    </row>
    <row r="84" spans="1:8" ht="37.5" customHeight="1">
      <c r="A84" s="44" t="s">
        <v>230</v>
      </c>
      <c r="B84" s="69" t="s">
        <v>11</v>
      </c>
      <c r="C84" s="17" t="s">
        <v>116</v>
      </c>
      <c r="D84" s="17"/>
      <c r="E84" s="86" t="s">
        <v>73</v>
      </c>
      <c r="F84" s="19">
        <f>F85</f>
        <v>4400</v>
      </c>
      <c r="G84" s="19">
        <f>G85</f>
        <v>2327.9</v>
      </c>
      <c r="H84" s="14">
        <f t="shared" si="2"/>
        <v>52.90681818181818</v>
      </c>
    </row>
    <row r="85" spans="1:8" ht="24" customHeight="1">
      <c r="A85" s="39" t="s">
        <v>26</v>
      </c>
      <c r="B85" s="67" t="s">
        <v>11</v>
      </c>
      <c r="C85" s="22" t="s">
        <v>116</v>
      </c>
      <c r="D85" s="22" t="s">
        <v>27</v>
      </c>
      <c r="E85" s="89" t="s">
        <v>73</v>
      </c>
      <c r="F85" s="23">
        <v>4400</v>
      </c>
      <c r="G85" s="23">
        <v>2327.9</v>
      </c>
      <c r="H85" s="14">
        <f t="shared" si="2"/>
        <v>52.90681818181818</v>
      </c>
    </row>
    <row r="86" spans="1:8" ht="36" customHeight="1">
      <c r="A86" s="73" t="s">
        <v>117</v>
      </c>
      <c r="B86" s="27" t="s">
        <v>11</v>
      </c>
      <c r="C86" s="27" t="s">
        <v>118</v>
      </c>
      <c r="D86" s="94"/>
      <c r="E86" s="27" t="s">
        <v>119</v>
      </c>
      <c r="F86" s="95">
        <f>F87</f>
        <v>515</v>
      </c>
      <c r="G86" s="95">
        <f>G87</f>
        <v>327.9</v>
      </c>
      <c r="H86" s="14">
        <f t="shared" si="2"/>
        <v>63.66990291262136</v>
      </c>
    </row>
    <row r="87" spans="1:8" ht="22.5" customHeight="1">
      <c r="A87" s="44" t="s">
        <v>120</v>
      </c>
      <c r="B87" s="33" t="s">
        <v>11</v>
      </c>
      <c r="C87" s="33" t="s">
        <v>121</v>
      </c>
      <c r="D87" s="59"/>
      <c r="E87" s="33" t="s">
        <v>119</v>
      </c>
      <c r="F87" s="82">
        <f>F88+F90</f>
        <v>515</v>
      </c>
      <c r="G87" s="82">
        <f>G88+G90</f>
        <v>327.9</v>
      </c>
      <c r="H87" s="14">
        <f t="shared" si="2"/>
        <v>63.66990291262136</v>
      </c>
    </row>
    <row r="88" spans="1:8" ht="24" customHeight="1">
      <c r="A88" s="44" t="s">
        <v>231</v>
      </c>
      <c r="B88" s="59" t="s">
        <v>11</v>
      </c>
      <c r="C88" s="59" t="s">
        <v>122</v>
      </c>
      <c r="D88" s="59"/>
      <c r="E88" s="59" t="s">
        <v>119</v>
      </c>
      <c r="F88" s="82">
        <f>F89</f>
        <v>15</v>
      </c>
      <c r="G88" s="82">
        <f>G89</f>
        <v>0</v>
      </c>
      <c r="H88" s="14">
        <f t="shared" si="2"/>
        <v>0</v>
      </c>
    </row>
    <row r="89" spans="1:8" ht="24" customHeight="1">
      <c r="A89" s="39" t="s">
        <v>26</v>
      </c>
      <c r="B89" s="94" t="s">
        <v>11</v>
      </c>
      <c r="C89" s="94" t="s">
        <v>122</v>
      </c>
      <c r="D89" s="94" t="s">
        <v>27</v>
      </c>
      <c r="E89" s="94" t="s">
        <v>119</v>
      </c>
      <c r="F89" s="84">
        <v>15</v>
      </c>
      <c r="G89" s="24">
        <v>0</v>
      </c>
      <c r="H89" s="14">
        <f t="shared" si="2"/>
        <v>0</v>
      </c>
    </row>
    <row r="90" spans="1:8" ht="24" customHeight="1">
      <c r="A90" s="92" t="s">
        <v>231</v>
      </c>
      <c r="B90" s="59" t="s">
        <v>11</v>
      </c>
      <c r="C90" s="59" t="s">
        <v>122</v>
      </c>
      <c r="D90" s="59"/>
      <c r="E90" s="59" t="s">
        <v>64</v>
      </c>
      <c r="F90" s="52">
        <f>F91</f>
        <v>500</v>
      </c>
      <c r="G90" s="52">
        <f>G91</f>
        <v>327.9</v>
      </c>
      <c r="H90" s="14">
        <f t="shared" si="2"/>
        <v>65.58</v>
      </c>
    </row>
    <row r="91" spans="1:8" ht="24" customHeight="1">
      <c r="A91" s="39" t="s">
        <v>26</v>
      </c>
      <c r="B91" s="94" t="s">
        <v>11</v>
      </c>
      <c r="C91" s="94" t="s">
        <v>122</v>
      </c>
      <c r="D91" s="94" t="s">
        <v>27</v>
      </c>
      <c r="E91" s="94" t="s">
        <v>64</v>
      </c>
      <c r="F91" s="54">
        <v>500</v>
      </c>
      <c r="G91" s="24">
        <v>327.9</v>
      </c>
      <c r="H91" s="14">
        <f t="shared" si="2"/>
        <v>65.58</v>
      </c>
    </row>
    <row r="92" spans="1:8" ht="15" customHeight="1">
      <c r="A92" s="96" t="s">
        <v>123</v>
      </c>
      <c r="B92" s="97" t="s">
        <v>11</v>
      </c>
      <c r="C92" s="29" t="s">
        <v>124</v>
      </c>
      <c r="D92" s="98"/>
      <c r="E92" s="98" t="s">
        <v>125</v>
      </c>
      <c r="F92" s="30">
        <f>F93+F96</f>
        <v>246.1</v>
      </c>
      <c r="G92" s="30">
        <f>G93+G96</f>
        <v>230.5</v>
      </c>
      <c r="H92" s="14">
        <f t="shared" si="2"/>
        <v>93.66111336854937</v>
      </c>
    </row>
    <row r="93" spans="1:8" ht="15" customHeight="1">
      <c r="A93" s="36" t="s">
        <v>126</v>
      </c>
      <c r="B93" s="63" t="s">
        <v>11</v>
      </c>
      <c r="C93" s="34" t="s">
        <v>127</v>
      </c>
      <c r="D93" s="38"/>
      <c r="E93" s="38" t="s">
        <v>125</v>
      </c>
      <c r="F93" s="35">
        <f>F94</f>
        <v>204</v>
      </c>
      <c r="G93" s="35">
        <f>G94</f>
        <v>188.4</v>
      </c>
      <c r="H93" s="14">
        <f t="shared" si="2"/>
        <v>92.3529411764706</v>
      </c>
    </row>
    <row r="94" spans="1:8" ht="15" customHeight="1">
      <c r="A94" s="36" t="s">
        <v>128</v>
      </c>
      <c r="B94" s="37" t="s">
        <v>11</v>
      </c>
      <c r="C94" s="38" t="s">
        <v>129</v>
      </c>
      <c r="D94" s="38"/>
      <c r="E94" s="38" t="s">
        <v>125</v>
      </c>
      <c r="F94" s="30">
        <f>F95</f>
        <v>204</v>
      </c>
      <c r="G94" s="30">
        <f>G95</f>
        <v>188.4</v>
      </c>
      <c r="H94" s="14">
        <f t="shared" si="2"/>
        <v>92.3529411764706</v>
      </c>
    </row>
    <row r="95" spans="1:8" ht="24" customHeight="1">
      <c r="A95" s="39" t="s">
        <v>26</v>
      </c>
      <c r="B95" s="41" t="s">
        <v>11</v>
      </c>
      <c r="C95" s="42" t="s">
        <v>129</v>
      </c>
      <c r="D95" s="42" t="s">
        <v>130</v>
      </c>
      <c r="E95" s="42" t="s">
        <v>125</v>
      </c>
      <c r="F95" s="60">
        <v>204</v>
      </c>
      <c r="G95" s="24">
        <v>188.4</v>
      </c>
      <c r="H95" s="14">
        <f t="shared" si="2"/>
        <v>92.3529411764706</v>
      </c>
    </row>
    <row r="96" spans="1:8" ht="24" customHeight="1">
      <c r="A96" s="73" t="s">
        <v>131</v>
      </c>
      <c r="B96" s="63" t="s">
        <v>11</v>
      </c>
      <c r="C96" s="34" t="s">
        <v>132</v>
      </c>
      <c r="D96" s="38"/>
      <c r="E96" s="38" t="s">
        <v>125</v>
      </c>
      <c r="F96" s="35">
        <f>F97</f>
        <v>42.1</v>
      </c>
      <c r="G96" s="35">
        <f>G97</f>
        <v>42.1</v>
      </c>
      <c r="H96" s="123">
        <f t="shared" si="2"/>
        <v>100</v>
      </c>
    </row>
    <row r="97" spans="1:8" ht="14.25" customHeight="1">
      <c r="A97" s="39" t="s">
        <v>227</v>
      </c>
      <c r="B97" s="41" t="s">
        <v>11</v>
      </c>
      <c r="C97" s="42" t="s">
        <v>132</v>
      </c>
      <c r="D97" s="42" t="s">
        <v>102</v>
      </c>
      <c r="E97" s="42" t="s">
        <v>125</v>
      </c>
      <c r="F97" s="60">
        <v>42.1</v>
      </c>
      <c r="G97" s="24">
        <v>42.1</v>
      </c>
      <c r="H97" s="123">
        <f t="shared" si="2"/>
        <v>100</v>
      </c>
    </row>
    <row r="98" spans="1:8" ht="15" customHeight="1">
      <c r="A98" s="99" t="s">
        <v>133</v>
      </c>
      <c r="B98" s="27" t="s">
        <v>11</v>
      </c>
      <c r="C98" s="27" t="s">
        <v>134</v>
      </c>
      <c r="D98" s="50"/>
      <c r="E98" s="50" t="s">
        <v>135</v>
      </c>
      <c r="F98" s="95">
        <f>F99+F104</f>
        <v>10601.1</v>
      </c>
      <c r="G98" s="95">
        <f>G99+G104</f>
        <v>7673.3</v>
      </c>
      <c r="H98" s="14">
        <f t="shared" si="2"/>
        <v>72.38211129033779</v>
      </c>
    </row>
    <row r="99" spans="1:8" ht="24" customHeight="1">
      <c r="A99" s="100" t="s">
        <v>136</v>
      </c>
      <c r="B99" s="33" t="s">
        <v>11</v>
      </c>
      <c r="C99" s="33" t="s">
        <v>137</v>
      </c>
      <c r="D99" s="111"/>
      <c r="E99" s="59" t="s">
        <v>138</v>
      </c>
      <c r="F99" s="82">
        <f>F100+F102</f>
        <v>7070</v>
      </c>
      <c r="G99" s="82">
        <f>G100+G102</f>
        <v>4946.2</v>
      </c>
      <c r="H99" s="14">
        <f t="shared" si="2"/>
        <v>69.96039603960396</v>
      </c>
    </row>
    <row r="100" spans="1:8" ht="24" customHeight="1">
      <c r="A100" s="101" t="s">
        <v>139</v>
      </c>
      <c r="B100" s="33" t="s">
        <v>11</v>
      </c>
      <c r="C100" s="59" t="s">
        <v>140</v>
      </c>
      <c r="D100" s="59"/>
      <c r="E100" s="59" t="s">
        <v>138</v>
      </c>
      <c r="F100" s="95">
        <f>F101</f>
        <v>5960</v>
      </c>
      <c r="G100" s="95">
        <f>G101</f>
        <v>4150.8</v>
      </c>
      <c r="H100" s="14">
        <f t="shared" si="2"/>
        <v>69.64429530201342</v>
      </c>
    </row>
    <row r="101" spans="1:8" ht="24" customHeight="1">
      <c r="A101" s="102" t="s">
        <v>141</v>
      </c>
      <c r="B101" s="103" t="s">
        <v>11</v>
      </c>
      <c r="C101" s="94" t="s">
        <v>140</v>
      </c>
      <c r="D101" s="94" t="s">
        <v>142</v>
      </c>
      <c r="E101" s="94" t="s">
        <v>138</v>
      </c>
      <c r="F101" s="84">
        <v>5960</v>
      </c>
      <c r="G101" s="24">
        <v>4150.8</v>
      </c>
      <c r="H101" s="14">
        <f t="shared" si="2"/>
        <v>69.64429530201342</v>
      </c>
    </row>
    <row r="102" spans="1:8" ht="30.75" customHeight="1">
      <c r="A102" s="101" t="s">
        <v>143</v>
      </c>
      <c r="B102" s="104" t="s">
        <v>11</v>
      </c>
      <c r="C102" s="105" t="s">
        <v>144</v>
      </c>
      <c r="D102" s="105"/>
      <c r="E102" s="105" t="s">
        <v>138</v>
      </c>
      <c r="F102" s="95">
        <f>F103</f>
        <v>1110</v>
      </c>
      <c r="G102" s="95">
        <f>G103</f>
        <v>795.4</v>
      </c>
      <c r="H102" s="14">
        <f t="shared" si="2"/>
        <v>71.65765765765765</v>
      </c>
    </row>
    <row r="103" spans="1:8" ht="24" customHeight="1">
      <c r="A103" s="102" t="s">
        <v>141</v>
      </c>
      <c r="B103" s="106" t="s">
        <v>11</v>
      </c>
      <c r="C103" s="107" t="s">
        <v>144</v>
      </c>
      <c r="D103" s="107" t="s">
        <v>142</v>
      </c>
      <c r="E103" s="107" t="s">
        <v>138</v>
      </c>
      <c r="F103" s="84">
        <v>1110</v>
      </c>
      <c r="G103" s="24">
        <v>795.4</v>
      </c>
      <c r="H103" s="14">
        <f t="shared" si="2"/>
        <v>71.65765765765765</v>
      </c>
    </row>
    <row r="104" spans="1:8" ht="19.5" customHeight="1">
      <c r="A104" s="100" t="s">
        <v>145</v>
      </c>
      <c r="B104" s="104" t="s">
        <v>11</v>
      </c>
      <c r="C104" s="104" t="s">
        <v>146</v>
      </c>
      <c r="D104" s="105"/>
      <c r="E104" s="104" t="s">
        <v>138</v>
      </c>
      <c r="F104" s="82">
        <f>F105+F108+F110</f>
        <v>3531.1000000000004</v>
      </c>
      <c r="G104" s="82">
        <f>G105+G108+G110</f>
        <v>2727.1000000000004</v>
      </c>
      <c r="H104" s="14">
        <f t="shared" si="2"/>
        <v>77.23089122369801</v>
      </c>
    </row>
    <row r="105" spans="1:8" ht="26.25" customHeight="1">
      <c r="A105" s="101" t="s">
        <v>147</v>
      </c>
      <c r="B105" s="105" t="s">
        <v>11</v>
      </c>
      <c r="C105" s="105" t="s">
        <v>148</v>
      </c>
      <c r="D105" s="105"/>
      <c r="E105" s="105" t="s">
        <v>138</v>
      </c>
      <c r="F105" s="82">
        <f>F106+F107</f>
        <v>2964.9</v>
      </c>
      <c r="G105" s="82">
        <f>G106+G107</f>
        <v>2313.8</v>
      </c>
      <c r="H105" s="14">
        <f t="shared" si="2"/>
        <v>78.03973152551521</v>
      </c>
    </row>
    <row r="106" spans="1:8" ht="24" customHeight="1">
      <c r="A106" s="102" t="s">
        <v>141</v>
      </c>
      <c r="B106" s="107" t="s">
        <v>11</v>
      </c>
      <c r="C106" s="107" t="s">
        <v>148</v>
      </c>
      <c r="D106" s="107" t="s">
        <v>149</v>
      </c>
      <c r="E106" s="107" t="s">
        <v>138</v>
      </c>
      <c r="F106" s="84">
        <v>1028</v>
      </c>
      <c r="G106" s="24">
        <v>694.2</v>
      </c>
      <c r="H106" s="14">
        <f t="shared" si="2"/>
        <v>67.52918287937743</v>
      </c>
    </row>
    <row r="107" spans="1:8" ht="24" customHeight="1">
      <c r="A107" s="102" t="s">
        <v>150</v>
      </c>
      <c r="B107" s="103" t="s">
        <v>11</v>
      </c>
      <c r="C107" s="94" t="s">
        <v>148</v>
      </c>
      <c r="D107" s="94" t="s">
        <v>27</v>
      </c>
      <c r="E107" s="94" t="s">
        <v>138</v>
      </c>
      <c r="F107" s="84">
        <v>1936.9</v>
      </c>
      <c r="G107" s="24">
        <v>1619.6</v>
      </c>
      <c r="H107" s="14">
        <f aca="true" t="shared" si="3" ref="H107:H138">G107*100/F107</f>
        <v>83.61815271826113</v>
      </c>
    </row>
    <row r="108" spans="1:8" ht="33" customHeight="1">
      <c r="A108" s="108" t="s">
        <v>151</v>
      </c>
      <c r="B108" s="27" t="s">
        <v>11</v>
      </c>
      <c r="C108" s="50" t="s">
        <v>152</v>
      </c>
      <c r="D108" s="50" t="s">
        <v>27</v>
      </c>
      <c r="E108" s="50" t="s">
        <v>138</v>
      </c>
      <c r="F108" s="95">
        <f>F109</f>
        <v>1</v>
      </c>
      <c r="G108" s="95">
        <f>G109</f>
        <v>0</v>
      </c>
      <c r="H108" s="14">
        <f t="shared" si="3"/>
        <v>0</v>
      </c>
    </row>
    <row r="109" spans="1:8" ht="24" customHeight="1">
      <c r="A109" s="102" t="s">
        <v>151</v>
      </c>
      <c r="B109" s="103" t="s">
        <v>11</v>
      </c>
      <c r="C109" s="94" t="s">
        <v>152</v>
      </c>
      <c r="D109" s="94" t="s">
        <v>27</v>
      </c>
      <c r="E109" s="94" t="s">
        <v>138</v>
      </c>
      <c r="F109" s="84">
        <v>1</v>
      </c>
      <c r="G109" s="24">
        <v>0</v>
      </c>
      <c r="H109" s="14">
        <f t="shared" si="3"/>
        <v>0</v>
      </c>
    </row>
    <row r="110" spans="1:8" ht="24" customHeight="1">
      <c r="A110" s="92" t="s">
        <v>153</v>
      </c>
      <c r="B110" s="59" t="s">
        <v>11</v>
      </c>
      <c r="C110" s="59" t="s">
        <v>154</v>
      </c>
      <c r="D110" s="59"/>
      <c r="E110" s="59" t="s">
        <v>155</v>
      </c>
      <c r="F110" s="95">
        <f>F111</f>
        <v>565.2</v>
      </c>
      <c r="G110" s="95">
        <f>G111</f>
        <v>413.3</v>
      </c>
      <c r="H110" s="14">
        <f t="shared" si="3"/>
        <v>73.1245576786978</v>
      </c>
    </row>
    <row r="111" spans="1:8" ht="24" customHeight="1">
      <c r="A111" s="109" t="s">
        <v>156</v>
      </c>
      <c r="B111" s="94" t="s">
        <v>11</v>
      </c>
      <c r="C111" s="94" t="s">
        <v>154</v>
      </c>
      <c r="D111" s="94" t="s">
        <v>102</v>
      </c>
      <c r="E111" s="94" t="s">
        <v>155</v>
      </c>
      <c r="F111" s="84">
        <v>565.2</v>
      </c>
      <c r="G111" s="24">
        <v>413.3</v>
      </c>
      <c r="H111" s="14">
        <f t="shared" si="3"/>
        <v>73.1245576786978</v>
      </c>
    </row>
    <row r="112" spans="1:8" ht="15.75" customHeight="1">
      <c r="A112" s="110" t="s">
        <v>157</v>
      </c>
      <c r="B112" s="27" t="s">
        <v>11</v>
      </c>
      <c r="C112" s="27" t="s">
        <v>158</v>
      </c>
      <c r="D112" s="50"/>
      <c r="E112" s="27" t="s">
        <v>135</v>
      </c>
      <c r="F112" s="95">
        <f>F113</f>
        <v>4426.4</v>
      </c>
      <c r="G112" s="95">
        <f>G113</f>
        <v>2458.6000000000004</v>
      </c>
      <c r="H112" s="14">
        <f t="shared" si="3"/>
        <v>55.54400867522141</v>
      </c>
    </row>
    <row r="113" spans="1:8" ht="12.75" customHeight="1">
      <c r="A113" s="101" t="s">
        <v>159</v>
      </c>
      <c r="B113" s="33" t="s">
        <v>11</v>
      </c>
      <c r="C113" s="33" t="s">
        <v>160</v>
      </c>
      <c r="D113" s="59"/>
      <c r="E113" s="33" t="s">
        <v>138</v>
      </c>
      <c r="F113" s="82">
        <f>F114+F122+F124+F126+F129+F131+F133+F135+F137+F140+F142+F144+F147+F149</f>
        <v>4426.4</v>
      </c>
      <c r="G113" s="82">
        <f>G114+G122+G124+G126+G129+G131+G133+G135+G137+G140+G142+G144+G147+G149</f>
        <v>2458.6000000000004</v>
      </c>
      <c r="H113" s="14">
        <f t="shared" si="3"/>
        <v>55.54400867522141</v>
      </c>
    </row>
    <row r="114" spans="1:8" ht="12.75" customHeight="1">
      <c r="A114" s="92" t="s">
        <v>161</v>
      </c>
      <c r="B114" s="59" t="s">
        <v>11</v>
      </c>
      <c r="C114" s="59" t="s">
        <v>162</v>
      </c>
      <c r="D114" s="59"/>
      <c r="E114" s="59" t="s">
        <v>138</v>
      </c>
      <c r="F114" s="82">
        <f>F115+F116+F117+F118+F119+F120+F121</f>
        <v>293</v>
      </c>
      <c r="G114" s="82">
        <f>G115+G116+G117+G118+G119+G120+G121</f>
        <v>226.39999999999998</v>
      </c>
      <c r="H114" s="14">
        <f t="shared" si="3"/>
        <v>77.26962457337882</v>
      </c>
    </row>
    <row r="115" spans="1:8" ht="15" customHeight="1">
      <c r="A115" s="71" t="s">
        <v>163</v>
      </c>
      <c r="B115" s="111" t="s">
        <v>11</v>
      </c>
      <c r="C115" s="111" t="s">
        <v>164</v>
      </c>
      <c r="D115" s="111" t="s">
        <v>165</v>
      </c>
      <c r="E115" s="111" t="s">
        <v>138</v>
      </c>
      <c r="F115" s="112">
        <v>34.8</v>
      </c>
      <c r="G115" s="112">
        <v>17.4</v>
      </c>
      <c r="H115" s="14">
        <f t="shared" si="3"/>
        <v>50</v>
      </c>
    </row>
    <row r="116" spans="1:8" ht="24" customHeight="1">
      <c r="A116" s="113" t="s">
        <v>166</v>
      </c>
      <c r="B116" s="94" t="s">
        <v>11</v>
      </c>
      <c r="C116" s="94" t="s">
        <v>167</v>
      </c>
      <c r="D116" s="94" t="s">
        <v>165</v>
      </c>
      <c r="E116" s="94" t="s">
        <v>138</v>
      </c>
      <c r="F116" s="84">
        <v>54.3</v>
      </c>
      <c r="G116" s="24">
        <v>40.4</v>
      </c>
      <c r="H116" s="14">
        <f t="shared" si="3"/>
        <v>74.40147329650092</v>
      </c>
    </row>
    <row r="117" spans="1:8" ht="29.25" customHeight="1">
      <c r="A117" s="113" t="s">
        <v>168</v>
      </c>
      <c r="B117" s="94" t="s">
        <v>11</v>
      </c>
      <c r="C117" s="94" t="s">
        <v>169</v>
      </c>
      <c r="D117" s="94" t="s">
        <v>165</v>
      </c>
      <c r="E117" s="94" t="s">
        <v>138</v>
      </c>
      <c r="F117" s="84">
        <v>20.8</v>
      </c>
      <c r="G117" s="24">
        <v>15.6</v>
      </c>
      <c r="H117" s="14">
        <f t="shared" si="3"/>
        <v>75</v>
      </c>
    </row>
    <row r="118" spans="1:8" ht="28.5" customHeight="1">
      <c r="A118" s="113" t="s">
        <v>170</v>
      </c>
      <c r="B118" s="94" t="s">
        <v>11</v>
      </c>
      <c r="C118" s="94" t="s">
        <v>171</v>
      </c>
      <c r="D118" s="94" t="s">
        <v>165</v>
      </c>
      <c r="E118" s="94" t="s">
        <v>138</v>
      </c>
      <c r="F118" s="84">
        <v>24</v>
      </c>
      <c r="G118" s="24">
        <v>18</v>
      </c>
      <c r="H118" s="14">
        <f t="shared" si="3"/>
        <v>75</v>
      </c>
    </row>
    <row r="119" spans="1:8" ht="28.5" customHeight="1">
      <c r="A119" s="113" t="s">
        <v>172</v>
      </c>
      <c r="B119" s="94" t="s">
        <v>11</v>
      </c>
      <c r="C119" s="94" t="s">
        <v>173</v>
      </c>
      <c r="D119" s="94" t="s">
        <v>165</v>
      </c>
      <c r="E119" s="94" t="s">
        <v>138</v>
      </c>
      <c r="F119" s="84">
        <v>48.1</v>
      </c>
      <c r="G119" s="24">
        <v>36</v>
      </c>
      <c r="H119" s="14">
        <f t="shared" si="3"/>
        <v>74.84407484407484</v>
      </c>
    </row>
    <row r="120" spans="1:8" ht="24" customHeight="1">
      <c r="A120" s="114" t="s">
        <v>174</v>
      </c>
      <c r="B120" s="94" t="s">
        <v>11</v>
      </c>
      <c r="C120" s="94" t="s">
        <v>175</v>
      </c>
      <c r="D120" s="94" t="s">
        <v>165</v>
      </c>
      <c r="E120" s="94" t="s">
        <v>138</v>
      </c>
      <c r="F120" s="84">
        <v>63</v>
      </c>
      <c r="G120" s="24">
        <v>63</v>
      </c>
      <c r="H120" s="123">
        <f t="shared" si="3"/>
        <v>100</v>
      </c>
    </row>
    <row r="121" spans="1:8" ht="24" customHeight="1">
      <c r="A121" s="115" t="s">
        <v>176</v>
      </c>
      <c r="B121" s="94" t="s">
        <v>11</v>
      </c>
      <c r="C121" s="94" t="s">
        <v>177</v>
      </c>
      <c r="D121" s="94" t="s">
        <v>165</v>
      </c>
      <c r="E121" s="94" t="s">
        <v>138</v>
      </c>
      <c r="F121" s="84">
        <v>48</v>
      </c>
      <c r="G121" s="24">
        <v>36</v>
      </c>
      <c r="H121" s="14">
        <f t="shared" si="3"/>
        <v>75</v>
      </c>
    </row>
    <row r="122" spans="1:8" ht="12.75" customHeight="1">
      <c r="A122" s="51" t="s">
        <v>178</v>
      </c>
      <c r="B122" s="59" t="s">
        <v>11</v>
      </c>
      <c r="C122" s="59" t="s">
        <v>179</v>
      </c>
      <c r="D122" s="59"/>
      <c r="E122" s="59" t="s">
        <v>180</v>
      </c>
      <c r="F122" s="95">
        <f>F123</f>
        <v>100</v>
      </c>
      <c r="G122" s="95">
        <f>G123</f>
        <v>0</v>
      </c>
      <c r="H122" s="14">
        <f t="shared" si="3"/>
        <v>0</v>
      </c>
    </row>
    <row r="123" spans="1:8" ht="12.75" customHeight="1">
      <c r="A123" s="53" t="s">
        <v>178</v>
      </c>
      <c r="B123" s="94" t="s">
        <v>11</v>
      </c>
      <c r="C123" s="94" t="s">
        <v>181</v>
      </c>
      <c r="D123" s="94" t="s">
        <v>182</v>
      </c>
      <c r="E123" s="94" t="s">
        <v>180</v>
      </c>
      <c r="F123" s="84">
        <v>100</v>
      </c>
      <c r="G123" s="24">
        <v>0</v>
      </c>
      <c r="H123" s="14">
        <f t="shared" si="3"/>
        <v>0</v>
      </c>
    </row>
    <row r="124" spans="1:8" ht="31.5" customHeight="1">
      <c r="A124" s="92" t="s">
        <v>183</v>
      </c>
      <c r="B124" s="59" t="s">
        <v>11</v>
      </c>
      <c r="C124" s="59" t="s">
        <v>184</v>
      </c>
      <c r="D124" s="59"/>
      <c r="E124" s="59" t="s">
        <v>119</v>
      </c>
      <c r="F124" s="95">
        <f>F125</f>
        <v>70</v>
      </c>
      <c r="G124" s="95">
        <f>G125</f>
        <v>12.9</v>
      </c>
      <c r="H124" s="14">
        <f t="shared" si="3"/>
        <v>18.428571428571427</v>
      </c>
    </row>
    <row r="125" spans="1:8" ht="24" customHeight="1">
      <c r="A125" s="39" t="s">
        <v>26</v>
      </c>
      <c r="B125" s="94" t="s">
        <v>11</v>
      </c>
      <c r="C125" s="94" t="s">
        <v>184</v>
      </c>
      <c r="D125" s="94" t="s">
        <v>27</v>
      </c>
      <c r="E125" s="94" t="s">
        <v>119</v>
      </c>
      <c r="F125" s="84">
        <v>70</v>
      </c>
      <c r="G125" s="24">
        <v>12.9</v>
      </c>
      <c r="H125" s="14">
        <f t="shared" si="3"/>
        <v>18.428571428571427</v>
      </c>
    </row>
    <row r="126" spans="1:8" ht="24" customHeight="1">
      <c r="A126" s="92" t="s">
        <v>185</v>
      </c>
      <c r="B126" s="59" t="s">
        <v>11</v>
      </c>
      <c r="C126" s="59" t="s">
        <v>186</v>
      </c>
      <c r="D126" s="59"/>
      <c r="E126" s="59" t="s">
        <v>119</v>
      </c>
      <c r="F126" s="82">
        <f>F127+F128</f>
        <v>315</v>
      </c>
      <c r="G126" s="82">
        <f>G127+G128</f>
        <v>210.1</v>
      </c>
      <c r="H126" s="14">
        <f t="shared" si="3"/>
        <v>66.6984126984127</v>
      </c>
    </row>
    <row r="127" spans="1:8" ht="24" customHeight="1">
      <c r="A127" s="39" t="s">
        <v>26</v>
      </c>
      <c r="B127" s="94" t="s">
        <v>11</v>
      </c>
      <c r="C127" s="94" t="s">
        <v>186</v>
      </c>
      <c r="D127" s="94" t="s">
        <v>27</v>
      </c>
      <c r="E127" s="94" t="s">
        <v>119</v>
      </c>
      <c r="F127" s="84">
        <v>300</v>
      </c>
      <c r="G127" s="24">
        <v>197.2</v>
      </c>
      <c r="H127" s="14">
        <f t="shared" si="3"/>
        <v>65.73333333333333</v>
      </c>
    </row>
    <row r="128" spans="1:8" ht="12.75" customHeight="1">
      <c r="A128" s="39" t="s">
        <v>187</v>
      </c>
      <c r="B128" s="94" t="s">
        <v>11</v>
      </c>
      <c r="C128" s="94" t="s">
        <v>188</v>
      </c>
      <c r="D128" s="94" t="s">
        <v>189</v>
      </c>
      <c r="E128" s="94" t="s">
        <v>119</v>
      </c>
      <c r="F128" s="84">
        <v>15</v>
      </c>
      <c r="G128" s="24">
        <v>12.9</v>
      </c>
      <c r="H128" s="14">
        <f t="shared" si="3"/>
        <v>86</v>
      </c>
    </row>
    <row r="129" spans="1:8" ht="24" customHeight="1">
      <c r="A129" s="92" t="s">
        <v>190</v>
      </c>
      <c r="B129" s="59" t="s">
        <v>11</v>
      </c>
      <c r="C129" s="59" t="s">
        <v>191</v>
      </c>
      <c r="D129" s="59"/>
      <c r="E129" s="59" t="s">
        <v>119</v>
      </c>
      <c r="F129" s="95">
        <f>F130</f>
        <v>300</v>
      </c>
      <c r="G129" s="95">
        <f>G130</f>
        <v>203.3</v>
      </c>
      <c r="H129" s="14">
        <f t="shared" si="3"/>
        <v>67.76666666666667</v>
      </c>
    </row>
    <row r="130" spans="1:8" ht="15" customHeight="1">
      <c r="A130" s="39" t="s">
        <v>192</v>
      </c>
      <c r="B130" s="94" t="s">
        <v>11</v>
      </c>
      <c r="C130" s="94" t="s">
        <v>191</v>
      </c>
      <c r="D130" s="94" t="s">
        <v>193</v>
      </c>
      <c r="E130" s="94" t="s">
        <v>119</v>
      </c>
      <c r="F130" s="84">
        <v>300</v>
      </c>
      <c r="G130" s="24">
        <v>203.3</v>
      </c>
      <c r="H130" s="14">
        <f t="shared" si="3"/>
        <v>67.76666666666667</v>
      </c>
    </row>
    <row r="131" spans="1:8" ht="24" customHeight="1">
      <c r="A131" s="44" t="s">
        <v>194</v>
      </c>
      <c r="B131" s="59" t="s">
        <v>11</v>
      </c>
      <c r="C131" s="59" t="s">
        <v>195</v>
      </c>
      <c r="D131" s="59"/>
      <c r="E131" s="59" t="s">
        <v>119</v>
      </c>
      <c r="F131" s="95">
        <f>F132</f>
        <v>100</v>
      </c>
      <c r="G131" s="95">
        <f>G132</f>
        <v>0</v>
      </c>
      <c r="H131" s="14">
        <f t="shared" si="3"/>
        <v>0</v>
      </c>
    </row>
    <row r="132" spans="1:8" ht="24" customHeight="1">
      <c r="A132" s="39" t="s">
        <v>26</v>
      </c>
      <c r="B132" s="94" t="s">
        <v>11</v>
      </c>
      <c r="C132" s="94" t="s">
        <v>195</v>
      </c>
      <c r="D132" s="94" t="s">
        <v>27</v>
      </c>
      <c r="E132" s="94" t="s">
        <v>119</v>
      </c>
      <c r="F132" s="84">
        <v>100</v>
      </c>
      <c r="G132" s="24">
        <v>0</v>
      </c>
      <c r="H132" s="14">
        <f t="shared" si="3"/>
        <v>0</v>
      </c>
    </row>
    <row r="133" spans="1:8" ht="24" customHeight="1">
      <c r="A133" s="87" t="s">
        <v>196</v>
      </c>
      <c r="B133" s="45" t="s">
        <v>11</v>
      </c>
      <c r="C133" s="78" t="s">
        <v>197</v>
      </c>
      <c r="D133" s="38"/>
      <c r="E133" s="38" t="s">
        <v>104</v>
      </c>
      <c r="F133" s="76">
        <f>F134</f>
        <v>230</v>
      </c>
      <c r="G133" s="76">
        <f>G134</f>
        <v>23.5</v>
      </c>
      <c r="H133" s="14">
        <f t="shared" si="3"/>
        <v>10.217391304347826</v>
      </c>
    </row>
    <row r="134" spans="1:8" ht="24" customHeight="1">
      <c r="A134" s="39" t="s">
        <v>26</v>
      </c>
      <c r="B134" s="40" t="s">
        <v>11</v>
      </c>
      <c r="C134" s="90" t="s">
        <v>197</v>
      </c>
      <c r="D134" s="42" t="s">
        <v>27</v>
      </c>
      <c r="E134" s="42" t="s">
        <v>104</v>
      </c>
      <c r="F134" s="91">
        <v>230</v>
      </c>
      <c r="G134" s="24">
        <v>23.5</v>
      </c>
      <c r="H134" s="14">
        <f t="shared" si="3"/>
        <v>10.217391304347826</v>
      </c>
    </row>
    <row r="135" spans="1:8" ht="24" customHeight="1">
      <c r="A135" s="87" t="s">
        <v>198</v>
      </c>
      <c r="B135" s="45" t="s">
        <v>11</v>
      </c>
      <c r="C135" s="78" t="s">
        <v>199</v>
      </c>
      <c r="D135" s="38"/>
      <c r="E135" s="38" t="s">
        <v>104</v>
      </c>
      <c r="F135" s="116">
        <f>F136</f>
        <v>570</v>
      </c>
      <c r="G135" s="116">
        <f>G136</f>
        <v>280.2</v>
      </c>
      <c r="H135" s="14">
        <f t="shared" si="3"/>
        <v>49.1578947368421</v>
      </c>
    </row>
    <row r="136" spans="1:8" ht="24" customHeight="1">
      <c r="A136" s="39" t="s">
        <v>26</v>
      </c>
      <c r="B136" s="40" t="s">
        <v>11</v>
      </c>
      <c r="C136" s="90" t="s">
        <v>199</v>
      </c>
      <c r="D136" s="42" t="s">
        <v>27</v>
      </c>
      <c r="E136" s="42" t="s">
        <v>104</v>
      </c>
      <c r="F136" s="117">
        <v>570</v>
      </c>
      <c r="G136" s="56">
        <v>280.2</v>
      </c>
      <c r="H136" s="14">
        <f t="shared" si="3"/>
        <v>49.1578947368421</v>
      </c>
    </row>
    <row r="137" spans="1:8" ht="14.25" customHeight="1">
      <c r="A137" s="36" t="s">
        <v>200</v>
      </c>
      <c r="B137" s="32" t="s">
        <v>11</v>
      </c>
      <c r="C137" s="37" t="s">
        <v>201</v>
      </c>
      <c r="D137" s="37"/>
      <c r="E137" s="37" t="s">
        <v>64</v>
      </c>
      <c r="F137" s="46">
        <f>F138+F139</f>
        <v>840</v>
      </c>
      <c r="G137" s="46">
        <f>G138+G139</f>
        <v>504.29999999999995</v>
      </c>
      <c r="H137" s="14">
        <f t="shared" si="3"/>
        <v>60.03571428571428</v>
      </c>
    </row>
    <row r="138" spans="1:8" ht="24" customHeight="1">
      <c r="A138" s="39" t="s">
        <v>26</v>
      </c>
      <c r="B138" s="41" t="s">
        <v>11</v>
      </c>
      <c r="C138" s="41" t="s">
        <v>201</v>
      </c>
      <c r="D138" s="41" t="s">
        <v>27</v>
      </c>
      <c r="E138" s="41" t="s">
        <v>64</v>
      </c>
      <c r="F138" s="43">
        <v>810</v>
      </c>
      <c r="G138" s="24">
        <v>492.4</v>
      </c>
      <c r="H138" s="14">
        <f t="shared" si="3"/>
        <v>60.79012345679013</v>
      </c>
    </row>
    <row r="139" spans="1:8" ht="24" customHeight="1">
      <c r="A139" s="39" t="s">
        <v>26</v>
      </c>
      <c r="B139" s="41" t="s">
        <v>11</v>
      </c>
      <c r="C139" s="41" t="s">
        <v>201</v>
      </c>
      <c r="D139" s="41" t="s">
        <v>55</v>
      </c>
      <c r="E139" s="41" t="s">
        <v>64</v>
      </c>
      <c r="F139" s="43">
        <v>30</v>
      </c>
      <c r="G139" s="24">
        <v>11.9</v>
      </c>
      <c r="H139" s="14">
        <f aca="true" t="shared" si="4" ref="H139:H151">G139*100/F139</f>
        <v>39.666666666666664</v>
      </c>
    </row>
    <row r="140" spans="1:8" ht="12.75" customHeight="1">
      <c r="A140" s="100" t="s">
        <v>202</v>
      </c>
      <c r="B140" s="33" t="s">
        <v>11</v>
      </c>
      <c r="C140" s="59" t="s">
        <v>203</v>
      </c>
      <c r="D140" s="59"/>
      <c r="E140" s="33" t="s">
        <v>204</v>
      </c>
      <c r="F140" s="95">
        <f>F141</f>
        <v>440</v>
      </c>
      <c r="G140" s="95">
        <f>G141</f>
        <v>305.6</v>
      </c>
      <c r="H140" s="14">
        <f t="shared" si="4"/>
        <v>69.45454545454547</v>
      </c>
    </row>
    <row r="141" spans="1:8" ht="24" customHeight="1">
      <c r="A141" s="39" t="s">
        <v>26</v>
      </c>
      <c r="B141" s="94" t="s">
        <v>11</v>
      </c>
      <c r="C141" s="94" t="s">
        <v>203</v>
      </c>
      <c r="D141" s="94" t="s">
        <v>27</v>
      </c>
      <c r="E141" s="94" t="s">
        <v>204</v>
      </c>
      <c r="F141" s="84">
        <v>440</v>
      </c>
      <c r="G141" s="24">
        <v>305.6</v>
      </c>
      <c r="H141" s="14">
        <f t="shared" si="4"/>
        <v>69.45454545454547</v>
      </c>
    </row>
    <row r="142" spans="1:8" ht="36" customHeight="1">
      <c r="A142" s="92" t="s">
        <v>219</v>
      </c>
      <c r="B142" s="59" t="s">
        <v>11</v>
      </c>
      <c r="C142" s="59" t="s">
        <v>205</v>
      </c>
      <c r="D142" s="59"/>
      <c r="E142" s="59" t="s">
        <v>119</v>
      </c>
      <c r="F142" s="95">
        <f>F143</f>
        <v>70</v>
      </c>
      <c r="G142" s="95">
        <f>G143</f>
        <v>59.2</v>
      </c>
      <c r="H142" s="14">
        <f t="shared" si="4"/>
        <v>84.57142857142857</v>
      </c>
    </row>
    <row r="143" spans="1:8" ht="24" customHeight="1">
      <c r="A143" s="39" t="s">
        <v>26</v>
      </c>
      <c r="B143" s="94" t="s">
        <v>11</v>
      </c>
      <c r="C143" s="94" t="s">
        <v>205</v>
      </c>
      <c r="D143" s="94" t="s">
        <v>27</v>
      </c>
      <c r="E143" s="94" t="s">
        <v>119</v>
      </c>
      <c r="F143" s="84">
        <v>70</v>
      </c>
      <c r="G143" s="24">
        <v>59.2</v>
      </c>
      <c r="H143" s="14">
        <f t="shared" si="4"/>
        <v>84.57142857142857</v>
      </c>
    </row>
    <row r="144" spans="1:8" ht="36" customHeight="1">
      <c r="A144" s="92" t="s">
        <v>206</v>
      </c>
      <c r="B144" s="45" t="s">
        <v>11</v>
      </c>
      <c r="C144" s="45" t="s">
        <v>207</v>
      </c>
      <c r="D144" s="45"/>
      <c r="E144" s="45" t="s">
        <v>208</v>
      </c>
      <c r="F144" s="35">
        <f>F145+F146</f>
        <v>498.4</v>
      </c>
      <c r="G144" s="35">
        <f>G145+G146</f>
        <v>360.09999999999997</v>
      </c>
      <c r="H144" s="14">
        <f t="shared" si="4"/>
        <v>72.25120385232745</v>
      </c>
    </row>
    <row r="145" spans="1:8" ht="24" customHeight="1">
      <c r="A145" s="39" t="s">
        <v>209</v>
      </c>
      <c r="B145" s="40" t="s">
        <v>11</v>
      </c>
      <c r="C145" s="40" t="s">
        <v>207</v>
      </c>
      <c r="D145" s="40" t="s">
        <v>142</v>
      </c>
      <c r="E145" s="40" t="s">
        <v>208</v>
      </c>
      <c r="F145" s="60">
        <v>490</v>
      </c>
      <c r="G145" s="24">
        <v>353.7</v>
      </c>
      <c r="H145" s="14">
        <f t="shared" si="4"/>
        <v>72.18367346938776</v>
      </c>
    </row>
    <row r="146" spans="1:8" ht="24" customHeight="1">
      <c r="A146" s="39" t="s">
        <v>26</v>
      </c>
      <c r="B146" s="40" t="s">
        <v>11</v>
      </c>
      <c r="C146" s="40" t="s">
        <v>207</v>
      </c>
      <c r="D146" s="40" t="s">
        <v>27</v>
      </c>
      <c r="E146" s="40" t="s">
        <v>208</v>
      </c>
      <c r="F146" s="60">
        <v>8.4</v>
      </c>
      <c r="G146" s="24">
        <v>6.4</v>
      </c>
      <c r="H146" s="14">
        <f t="shared" si="4"/>
        <v>76.19047619047619</v>
      </c>
    </row>
    <row r="147" spans="1:8" ht="33.75" customHeight="1">
      <c r="A147" s="118" t="s">
        <v>210</v>
      </c>
      <c r="B147" s="98" t="s">
        <v>11</v>
      </c>
      <c r="C147" s="119">
        <v>6297202</v>
      </c>
      <c r="D147" s="98"/>
      <c r="E147" s="98" t="s">
        <v>34</v>
      </c>
      <c r="F147" s="30">
        <f>F148</f>
        <v>250</v>
      </c>
      <c r="G147" s="30">
        <f>G148</f>
        <v>174</v>
      </c>
      <c r="H147" s="14">
        <f t="shared" si="4"/>
        <v>69.6</v>
      </c>
    </row>
    <row r="148" spans="1:8" ht="24" customHeight="1">
      <c r="A148" s="120" t="s">
        <v>232</v>
      </c>
      <c r="B148" s="42" t="s">
        <v>11</v>
      </c>
      <c r="C148" s="90">
        <v>6297202</v>
      </c>
      <c r="D148" s="42" t="s">
        <v>27</v>
      </c>
      <c r="E148" s="42" t="s">
        <v>34</v>
      </c>
      <c r="F148" s="60">
        <v>250</v>
      </c>
      <c r="G148" s="24">
        <v>174</v>
      </c>
      <c r="H148" s="14">
        <f t="shared" si="4"/>
        <v>69.6</v>
      </c>
    </row>
    <row r="149" spans="1:8" ht="33" customHeight="1">
      <c r="A149" s="73" t="s">
        <v>218</v>
      </c>
      <c r="B149" s="98" t="s">
        <v>11</v>
      </c>
      <c r="C149" s="119" t="s">
        <v>211</v>
      </c>
      <c r="D149" s="98"/>
      <c r="E149" s="98" t="s">
        <v>104</v>
      </c>
      <c r="F149" s="30">
        <f>F150</f>
        <v>350</v>
      </c>
      <c r="G149" s="30">
        <f>G150</f>
        <v>99</v>
      </c>
      <c r="H149" s="14">
        <f t="shared" si="4"/>
        <v>28.285714285714285</v>
      </c>
    </row>
    <row r="150" spans="1:8" ht="24" customHeight="1">
      <c r="A150" s="39" t="s">
        <v>26</v>
      </c>
      <c r="B150" s="42" t="s">
        <v>11</v>
      </c>
      <c r="C150" s="90" t="s">
        <v>211</v>
      </c>
      <c r="D150" s="42" t="s">
        <v>27</v>
      </c>
      <c r="E150" s="42" t="s">
        <v>104</v>
      </c>
      <c r="F150" s="60">
        <v>350</v>
      </c>
      <c r="G150" s="24">
        <v>99</v>
      </c>
      <c r="H150" s="14">
        <f t="shared" si="4"/>
        <v>28.285714285714285</v>
      </c>
    </row>
    <row r="151" spans="1:8" ht="19.5" customHeight="1">
      <c r="A151" s="121" t="s">
        <v>212</v>
      </c>
      <c r="B151" s="122"/>
      <c r="C151" s="122"/>
      <c r="D151" s="127"/>
      <c r="E151" s="122"/>
      <c r="F151" s="95">
        <f>F12+F15+F21+F34+F55+F66+F86+F92+F98+F112</f>
        <v>52280.899999999994</v>
      </c>
      <c r="G151" s="95">
        <f>G12+G15+G21+G34+G55+G66+G86+G92+G98+G112</f>
        <v>30518.300000000003</v>
      </c>
      <c r="H151" s="14">
        <f t="shared" si="4"/>
        <v>58.3737081802341</v>
      </c>
    </row>
  </sheetData>
  <sheetProtection/>
  <mergeCells count="10">
    <mergeCell ref="C1:F1"/>
    <mergeCell ref="B2:F2"/>
    <mergeCell ref="B3:F3"/>
    <mergeCell ref="B4:F4"/>
    <mergeCell ref="A6:H6"/>
    <mergeCell ref="G9:G10"/>
    <mergeCell ref="H9:H10"/>
    <mergeCell ref="B9:E9"/>
    <mergeCell ref="F9:F10"/>
    <mergeCell ref="A7:H7"/>
  </mergeCells>
  <printOptions/>
  <pageMargins left="0.39" right="0.16" top="0.63" bottom="0.34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Цветкова</dc:creator>
  <cp:keywords/>
  <dc:description/>
  <cp:lastModifiedBy>Петрова</cp:lastModifiedBy>
  <cp:lastPrinted>2015-03-04T11:49:54Z</cp:lastPrinted>
  <dcterms:created xsi:type="dcterms:W3CDTF">2014-10-20T08:34:54Z</dcterms:created>
  <dcterms:modified xsi:type="dcterms:W3CDTF">2015-03-04T22:27:30Z</dcterms:modified>
  <cp:category/>
  <cp:version/>
  <cp:contentType/>
  <cp:contentStatus/>
</cp:coreProperties>
</file>