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риложение 4 (2)" sheetId="1" r:id="rId1"/>
    <sheet name="Приложение 4 - прав." sheetId="2" r:id="rId2"/>
    <sheet name="Лист1" sheetId="3" r:id="rId3"/>
  </sheets>
  <definedNames>
    <definedName name="_xlnm.Print_Area" localSheetId="1">'Приложение 4 - прав.'!$A$1:$D$40</definedName>
    <definedName name="_xlnm.Print_Area" localSheetId="0">'Приложение 4 (2)'!$A$1:$D$40</definedName>
  </definedNames>
  <calcPr fullCalcOnLoad="1"/>
</workbook>
</file>

<file path=xl/sharedStrings.xml><?xml version="1.0" encoding="utf-8"?>
<sst xmlns="http://schemas.openxmlformats.org/spreadsheetml/2006/main" count="150" uniqueCount="88">
  <si>
    <t>Код бюджетной классификации</t>
  </si>
  <si>
    <t>1 01 00000 00 0000 000</t>
  </si>
  <si>
    <t>1 01 02000 01 0000 110</t>
  </si>
  <si>
    <t>ВСЕГО ДОХОДОВ</t>
  </si>
  <si>
    <t>Налог на доходы физических лиц</t>
  </si>
  <si>
    <t>Источник доходов</t>
  </si>
  <si>
    <t>1 11 00000 00 0000 000</t>
  </si>
  <si>
    <t>БЕЗВОЗМЕЗДНЫЕ ПОСТУПЛЕНИЯ, в т.ч:</t>
  </si>
  <si>
    <t>Дотация на выравнивание уровня бюджетной обеспеченности</t>
  </si>
  <si>
    <t>НАЛОГИ НА ПРИБЫЛЬ, ДОХОДЫ:</t>
  </si>
  <si>
    <t>ДОХОДЫ ОТ ИСПОЛЬЗОВАНИЯ ИМУЩЕСТВА, НАХОДЯЩЕГОСЯ В ГОСУДАРСТВЕННОЙ И МУНИЦИПАЛЬНОЙ СОБСТВЕННОСТИ, в т.ч.:</t>
  </si>
  <si>
    <t>НАЛОГОВЫЕ ДОХОДЫ</t>
  </si>
  <si>
    <t>НЕНАЛОГОВЫЕ ДОХОДЫ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</si>
  <si>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</si>
  <si>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</si>
  <si>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</si>
  <si>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</si>
  <si>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</si>
  <si>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2 00 00000 00 0000 151</t>
  </si>
  <si>
    <t>НАЛОГОВЫЕ И НЕНАЛОГОВЫЕ ДОХОДЫ</t>
  </si>
  <si>
    <t xml:space="preserve">Межбюджетные трансферты </t>
  </si>
  <si>
    <t xml:space="preserve"> </t>
  </si>
  <si>
    <t xml:space="preserve">  к решению совета депутатов </t>
  </si>
  <si>
    <t>Итого</t>
  </si>
  <si>
    <t>001</t>
  </si>
  <si>
    <t>Администрация ГМР</t>
  </si>
  <si>
    <t>220</t>
  </si>
  <si>
    <t>Соцзащита</t>
  </si>
  <si>
    <t>230</t>
  </si>
  <si>
    <t>Образование</t>
  </si>
  <si>
    <t>246</t>
  </si>
  <si>
    <t>Служба координации</t>
  </si>
  <si>
    <t>МБУ "Центр размещения рекламы"</t>
  </si>
  <si>
    <t>ИТОГО</t>
  </si>
  <si>
    <t>2 02 20000 00 0000 151</t>
  </si>
  <si>
    <t>2 02 30000 00 0000 151</t>
  </si>
  <si>
    <t>2 02 40000 00 0000 151</t>
  </si>
  <si>
    <t>НАЛОГИ НА ИМУЩЕСТВО:</t>
  </si>
  <si>
    <t>1 06 00000 00 0000 110</t>
  </si>
  <si>
    <t>Налог на имущество  физических лиц</t>
  </si>
  <si>
    <t>1 06 01000 00 0000 110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</si>
  <si>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</si>
  <si>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</si>
  <si>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</si>
  <si>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</si>
  <si>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</si>
  <si>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</si>
  <si>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</si>
  <si>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1 06 06033 10 0000 110</t>
  </si>
  <si>
    <t xml:space="preserve">Земельный  налог с   физических лиц 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</si>
  <si>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</si>
  <si>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1 06 06040 00 0000 110</t>
  </si>
  <si>
    <t>1 06 06043 10 0000 110</t>
  </si>
  <si>
    <t>1 11 05075 10 0000 120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</si>
  <si>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</si>
  <si>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 от использования имущества, находящегося  в собственности сельских поселений (НАЙМ)
</t>
  </si>
  <si>
    <t>1 11 07045 10 0000 120</t>
  </si>
  <si>
    <t>1 13 00000 00 0000 130</t>
  </si>
  <si>
    <t>1 13 01995 10 0519 130</t>
  </si>
  <si>
    <t xml:space="preserve">Прочие доходы от оказания платных услуг (работ) получателями средств </t>
  </si>
  <si>
    <t>2 02 15001 10 0000 151</t>
  </si>
  <si>
    <t>Субсидии из областного  бюджета</t>
  </si>
  <si>
    <t>Субвенции из областного бюджета: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</si>
  <si>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</si>
  <si>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2 02 35118 10 0000 151</t>
  </si>
  <si>
    <t>2 02 30024 10 0000 151</t>
  </si>
  <si>
    <t>субвенции бюджетам  сельских поселений на выполнение передаваемых полномочий субъектов Российской Федерации</t>
  </si>
  <si>
    <t>Прочие межбюджетные трансферты</t>
  </si>
  <si>
    <t>2 02 49999 10 0000 151</t>
  </si>
  <si>
    <t xml:space="preserve">   МО "Сусанинское сельское поселение" </t>
  </si>
  <si>
    <t>ПРОГНОЗИРУЕМЫЕ ПОСТУПЛЕНИЯ ДОХОДОВ  В БЮДЖЕТ</t>
  </si>
  <si>
    <t>2020 год - прогноз  (тыс.руб.)</t>
  </si>
  <si>
    <t>Приложение  4</t>
  </si>
  <si>
    <t>2021 год - прогноз  (тыс.руб.)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</si>
  <si>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</si>
  <si>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>1 13 01995 10 0283 130</t>
  </si>
  <si>
    <t xml:space="preserve">от      2019  № </t>
  </si>
  <si>
    <t xml:space="preserve">МУНИЦИПАЛЬНОГО ОБРАЗОВАНИЯ "СУСАНИНСКОЕ СЕЛЬСКОЕ  ПОСЕЛЕНИЕ"  НА 2021 и 2022 годы </t>
  </si>
  <si>
    <t>2022 год - прогноз  (тыс.руб.)</t>
  </si>
  <si>
    <t xml:space="preserve">МУНИЦИПАЛЬНОГО ОБРАЗОВАНИЯ "СУСАНИНСКОЕ СЕЛЬСКОЕ  ПОСЕЛЕНИЕ"                              НА 2021 и 2022 годы </t>
  </si>
  <si>
    <t>от               2019  №</t>
  </si>
  <si>
    <t>2 00 00000 00 0000 150</t>
  </si>
  <si>
    <t>2 02 15001 10 0000 150</t>
  </si>
  <si>
    <t>2 02 20000 00 0000 150</t>
  </si>
  <si>
    <t>2 02 30000 00 0000 150</t>
  </si>
  <si>
    <t>2 02 30024 10 0000 150</t>
  </si>
  <si>
    <t>2 02 35118 10 0000 150</t>
  </si>
  <si>
    <t>2 02 40000 00 0000 150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</si>
</sst>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  <numFmt numFmtId="187" formatCode="#,##0.00&quot;р.&quot;"/>
    <numFmt numFmtId="188" formatCode="?"/>
    <numFmt numFmtId="189" formatCode="000000"/>
    <numFmt numFmtId="190" formatCode="0.000"/>
  </numFmts>
  <fonts count="48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5" fontId="2" fillId="0" borderId="10" xfId="0" applyNumberFormat="1" applyFont="1" applyBorder="1" applyAlignment="1">
      <alignment horizontal="left" vertical="center"/>
    </xf>
    <xf numFmtId="185" fontId="2" fillId="0" borderId="10" xfId="0" applyNumberFormat="1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center" wrapText="1"/>
    </xf>
    <xf numFmtId="185" fontId="2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vertical="center"/>
    </xf>
    <xf numFmtId="0" fontId="7" fillId="34" borderId="10" xfId="0" applyFont="1" applyFill="1" applyBorder="1" applyAlignment="1">
      <alignment/>
    </xf>
    <xf numFmtId="180" fontId="7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180" fontId="3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33" borderId="10" xfId="0" applyNumberFormat="1" applyFont="1" applyFill="1" applyBorder="1" applyAlignment="1">
      <alignment horizontal="right" vertical="center"/>
    </xf>
    <xf numFmtId="180" fontId="1" fillId="35" borderId="1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185" fontId="8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left" vertical="top" wrapText="1"/>
    </xf>
    <xf numFmtId="185" fontId="11" fillId="0" borderId="10" xfId="0" applyNumberFormat="1" applyFont="1" applyBorder="1" applyAlignment="1">
      <alignment horizontal="left" vertical="center"/>
    </xf>
    <xf numFmtId="185" fontId="12" fillId="0" borderId="10" xfId="0" applyNumberFormat="1" applyFont="1" applyBorder="1" applyAlignment="1">
      <alignment horizontal="left" vertical="center" wrapText="1"/>
    </xf>
    <xf numFmtId="185" fontId="13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right" vertical="center" wrapText="1"/>
    </xf>
    <xf numFmtId="180" fontId="2" fillId="33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31">
      <selection activeCell="B13" sqref="B13"/>
    </sheetView>
  </sheetViews>
  <sheetFormatPr defaultColWidth="9.140625" defaultRowHeight="12.75"/>
  <cols>
    <col min="1" max="1" width="21.28125" style="7" customWidth="1"/>
    <col min="2" max="2" width="52.140625" style="7" customWidth="1"/>
    <col min="3" max="3" width="13.28125" style="24" customWidth="1"/>
    <col min="4" max="4" width="11.8515625" style="23" customWidth="1"/>
    <col min="5" max="5" width="7.28125" style="7" customWidth="1"/>
    <col min="6" max="6" width="6.7109375" style="7" customWidth="1"/>
    <col min="7" max="16384" width="9.140625" style="7" customWidth="1"/>
  </cols>
  <sheetData>
    <row r="1" spans="2:4" ht="13.5">
      <c r="B1" s="53" t="s">
        <v>72</v>
      </c>
      <c r="C1" s="53"/>
      <c r="D1" s="53"/>
    </row>
    <row r="2" spans="2:4" ht="13.5">
      <c r="B2" s="54" t="s">
        <v>22</v>
      </c>
      <c r="C2" s="54"/>
      <c r="D2" s="54"/>
    </row>
    <row r="3" spans="2:4" ht="13.5">
      <c r="B3" s="24"/>
      <c r="D3" s="14" t="s">
        <v>69</v>
      </c>
    </row>
    <row r="4" spans="2:4" ht="13.5">
      <c r="B4" s="24"/>
      <c r="D4" s="14" t="s">
        <v>80</v>
      </c>
    </row>
    <row r="5" spans="1:4" ht="18" customHeight="1">
      <c r="A5" s="55" t="s">
        <v>70</v>
      </c>
      <c r="B5" s="55"/>
      <c r="C5" s="55"/>
      <c r="D5" s="55"/>
    </row>
    <row r="6" spans="1:4" ht="27" customHeight="1">
      <c r="A6" s="56" t="s">
        <v>79</v>
      </c>
      <c r="B6" s="56"/>
      <c r="C6" s="56"/>
      <c r="D6" s="56"/>
    </row>
    <row r="7" ht="6" customHeight="1">
      <c r="A7" s="8"/>
    </row>
    <row r="8" spans="1:6" ht="41.25">
      <c r="A8" s="9" t="s">
        <v>0</v>
      </c>
      <c r="B8" s="10" t="s">
        <v>5</v>
      </c>
      <c r="C8" s="15" t="s">
        <v>71</v>
      </c>
      <c r="D8" s="15" t="s">
        <v>73</v>
      </c>
      <c r="E8" s="47"/>
      <c r="F8" s="47"/>
    </row>
    <row r="9" spans="1:6" ht="13.5">
      <c r="A9" s="11">
        <v>1</v>
      </c>
      <c r="B9" s="11">
        <v>2</v>
      </c>
      <c r="C9" s="41">
        <v>3</v>
      </c>
      <c r="D9" s="11">
        <v>4</v>
      </c>
      <c r="E9" s="47"/>
      <c r="F9" s="47" t="s">
        <v>21</v>
      </c>
    </row>
    <row r="10" spans="1:6" ht="13.5" customHeight="1">
      <c r="A10" s="11"/>
      <c r="B10" s="40" t="s">
        <v>19</v>
      </c>
      <c r="C10" s="34">
        <f>SUM(C11+C24)</f>
        <v>56860</v>
      </c>
      <c r="D10" s="34">
        <f>SUM(D11+D24)</f>
        <v>57860</v>
      </c>
      <c r="E10" s="48">
        <f>C10/68375.2*100</f>
        <v>83.1588061168377</v>
      </c>
      <c r="F10" s="48">
        <f>D10/63055.8*100</f>
        <v>91.75999670133437</v>
      </c>
    </row>
    <row r="11" spans="1:6" ht="15" customHeight="1">
      <c r="A11" s="11"/>
      <c r="B11" s="40" t="s">
        <v>11</v>
      </c>
      <c r="C11" s="34">
        <f>C12+C14+C16</f>
        <v>55330</v>
      </c>
      <c r="D11" s="34">
        <f>D12+D14+D16</f>
        <v>56330</v>
      </c>
      <c r="E11" s="48">
        <f aca="true" t="shared" si="0" ref="E11:E39">C11/68375.2*100</f>
        <v>80.92115269863928</v>
      </c>
      <c r="F11" s="48">
        <f aca="true" t="shared" si="1" ref="F11:F40">D11/63055.8*100</f>
        <v>89.33357438966756</v>
      </c>
    </row>
    <row r="12" spans="1:6" ht="13.5" customHeight="1">
      <c r="A12" s="12" t="s">
        <v>1</v>
      </c>
      <c r="B12" s="39" t="s">
        <v>9</v>
      </c>
      <c r="C12" s="33">
        <f>C13</f>
        <v>9878</v>
      </c>
      <c r="D12" s="33">
        <f>D13</f>
        <v>10878</v>
      </c>
      <c r="E12" s="48">
        <f t="shared" si="0"/>
        <v>14.446758473832618</v>
      </c>
      <c r="F12" s="48">
        <f t="shared" si="1"/>
        <v>17.251386866870295</v>
      </c>
    </row>
    <row r="13" spans="1:6" ht="13.5">
      <c r="A13" s="12" t="s">
        <v>2</v>
      </c>
      <c r="B13" s="1" t="s">
        <v>4</v>
      </c>
      <c r="C13" s="42">
        <v>9878</v>
      </c>
      <c r="D13" s="26">
        <v>10878</v>
      </c>
      <c r="E13" s="48">
        <f t="shared" si="0"/>
        <v>14.446758473832618</v>
      </c>
      <c r="F13" s="48">
        <f t="shared" si="1"/>
        <v>17.251386866870295</v>
      </c>
    </row>
    <row r="14" spans="1:6" ht="27" customHeight="1">
      <c r="A14" s="12" t="s">
        <v>15</v>
      </c>
      <c r="B14" s="38" t="s">
        <v>14</v>
      </c>
      <c r="C14" s="33">
        <f>SUM(C15)</f>
        <v>3172</v>
      </c>
      <c r="D14" s="33">
        <f>SUM(D15)</f>
        <v>3172</v>
      </c>
      <c r="E14" s="48">
        <f t="shared" si="0"/>
        <v>4.6391089166832415</v>
      </c>
      <c r="F14" s="48">
        <f t="shared" si="1"/>
        <v>5.030465080135372</v>
      </c>
    </row>
    <row r="15" spans="1:6" ht="27">
      <c r="A15" s="12" t="s">
        <v>16</v>
      </c>
      <c r="B15" s="2" t="s">
        <v>17</v>
      </c>
      <c r="C15" s="42">
        <v>3172</v>
      </c>
      <c r="D15" s="26">
        <v>3172</v>
      </c>
      <c r="E15" s="48">
        <f t="shared" si="0"/>
        <v>4.6391089166832415</v>
      </c>
      <c r="F15" s="48">
        <f t="shared" si="1"/>
        <v>5.030465080135372</v>
      </c>
    </row>
    <row r="16" spans="1:6" ht="12.75" customHeight="1">
      <c r="A16" s="12" t="s">
        <v>38</v>
      </c>
      <c r="B16" s="39" t="s">
        <v>37</v>
      </c>
      <c r="C16" s="33">
        <f>C17+C19</f>
        <v>42280</v>
      </c>
      <c r="D16" s="33">
        <f>D17+D19</f>
        <v>42280</v>
      </c>
      <c r="E16" s="48">
        <f t="shared" si="0"/>
        <v>61.83528530812341</v>
      </c>
      <c r="F16" s="48">
        <f t="shared" si="1"/>
        <v>67.0517224426619</v>
      </c>
    </row>
    <row r="17" spans="1:6" ht="13.5">
      <c r="A17" s="12" t="s">
        <v>40</v>
      </c>
      <c r="B17" s="31" t="s">
        <v>39</v>
      </c>
      <c r="C17" s="25">
        <f>C18</f>
        <v>530</v>
      </c>
      <c r="D17" s="25">
        <f>D18</f>
        <v>530</v>
      </c>
      <c r="E17" s="48">
        <f t="shared" si="0"/>
        <v>0.7751348442125215</v>
      </c>
      <c r="F17" s="48">
        <f t="shared" si="1"/>
        <v>0.8405253759368686</v>
      </c>
    </row>
    <row r="18" spans="1:6" ht="41.25">
      <c r="A18" s="12" t="s">
        <v>41</v>
      </c>
      <c r="B18" s="5" t="s">
        <v>42</v>
      </c>
      <c r="C18" s="43">
        <v>530</v>
      </c>
      <c r="D18" s="26">
        <v>530</v>
      </c>
      <c r="E18" s="48">
        <f t="shared" si="0"/>
        <v>0.7751348442125215</v>
      </c>
      <c r="F18" s="48">
        <f t="shared" si="1"/>
        <v>0.8405253759368686</v>
      </c>
    </row>
    <row r="19" spans="1:6" ht="13.5">
      <c r="A19" s="12" t="s">
        <v>43</v>
      </c>
      <c r="B19" s="32" t="s">
        <v>44</v>
      </c>
      <c r="C19" s="25">
        <f>C20+C22</f>
        <v>41750</v>
      </c>
      <c r="D19" s="25">
        <f>D20+D22</f>
        <v>41750</v>
      </c>
      <c r="E19" s="48">
        <f t="shared" si="0"/>
        <v>61.06015046391089</v>
      </c>
      <c r="F19" s="48">
        <f t="shared" si="1"/>
        <v>66.21119706672502</v>
      </c>
    </row>
    <row r="20" spans="1:6" ht="13.5">
      <c r="A20" s="12" t="s">
        <v>45</v>
      </c>
      <c r="B20" s="6" t="s">
        <v>46</v>
      </c>
      <c r="C20" s="26">
        <f>C21</f>
        <v>32750</v>
      </c>
      <c r="D20" s="26">
        <f>D21</f>
        <v>32750</v>
      </c>
      <c r="E20" s="48">
        <f t="shared" si="0"/>
        <v>47.89748329803788</v>
      </c>
      <c r="F20" s="48">
        <f t="shared" si="1"/>
        <v>51.93812464515556</v>
      </c>
    </row>
    <row r="21" spans="1:6" ht="41.25">
      <c r="A21" s="12" t="s">
        <v>48</v>
      </c>
      <c r="B21" s="6" t="s">
        <v>47</v>
      </c>
      <c r="C21" s="44">
        <v>32750</v>
      </c>
      <c r="D21" s="26">
        <v>32750</v>
      </c>
      <c r="E21" s="48">
        <f t="shared" si="0"/>
        <v>47.89748329803788</v>
      </c>
      <c r="F21" s="48">
        <f t="shared" si="1"/>
        <v>51.93812464515556</v>
      </c>
    </row>
    <row r="22" spans="1:6" ht="13.5">
      <c r="A22" s="12" t="s">
        <v>51</v>
      </c>
      <c r="B22" s="6" t="s">
        <v>49</v>
      </c>
      <c r="C22" s="26">
        <f>C23</f>
        <v>9000</v>
      </c>
      <c r="D22" s="26">
        <f>D23</f>
        <v>9000</v>
      </c>
      <c r="E22" s="48">
        <f t="shared" si="0"/>
        <v>13.162667165873007</v>
      </c>
      <c r="F22" s="48">
        <f t="shared" si="1"/>
        <v>14.273072421569466</v>
      </c>
    </row>
    <row r="23" spans="1:6" ht="41.25">
      <c r="A23" s="12" t="s">
        <v>52</v>
      </c>
      <c r="B23" s="6" t="s">
        <v>50</v>
      </c>
      <c r="C23" s="44">
        <v>9000</v>
      </c>
      <c r="D23" s="26">
        <v>9000</v>
      </c>
      <c r="E23" s="48">
        <f t="shared" si="0"/>
        <v>13.162667165873007</v>
      </c>
      <c r="F23" s="48">
        <f t="shared" si="1"/>
        <v>14.273072421569466</v>
      </c>
    </row>
    <row r="24" spans="1:6" ht="13.5">
      <c r="A24" s="12"/>
      <c r="B24" s="4" t="s">
        <v>12</v>
      </c>
      <c r="C24" s="25">
        <f>C25+C29</f>
        <v>1530</v>
      </c>
      <c r="D24" s="25">
        <f>D25+D29</f>
        <v>1530</v>
      </c>
      <c r="E24" s="48">
        <f t="shared" si="0"/>
        <v>2.2376534181984113</v>
      </c>
      <c r="F24" s="48">
        <f t="shared" si="1"/>
        <v>2.4264223116668093</v>
      </c>
    </row>
    <row r="25" spans="1:6" ht="36" customHeight="1">
      <c r="A25" s="12" t="s">
        <v>6</v>
      </c>
      <c r="B25" s="38" t="s">
        <v>10</v>
      </c>
      <c r="C25" s="42">
        <f>SUM(C26:C28)</f>
        <v>730</v>
      </c>
      <c r="D25" s="42">
        <f>SUM(D26:D28)</f>
        <v>730</v>
      </c>
      <c r="E25" s="48">
        <f t="shared" si="0"/>
        <v>1.0676385590096993</v>
      </c>
      <c r="F25" s="48">
        <f t="shared" si="1"/>
        <v>1.1577047630828567</v>
      </c>
    </row>
    <row r="26" spans="1:6" ht="44.25" customHeight="1">
      <c r="A26" s="13" t="s">
        <v>53</v>
      </c>
      <c r="B26" s="35" t="s">
        <v>74</v>
      </c>
      <c r="C26" s="42">
        <v>40</v>
      </c>
      <c r="D26" s="27">
        <v>40</v>
      </c>
      <c r="E26" s="48">
        <f t="shared" si="0"/>
        <v>0.05850074295943559</v>
      </c>
      <c r="F26" s="48">
        <f t="shared" si="1"/>
        <v>0.06343587742919762</v>
      </c>
    </row>
    <row r="27" spans="1:6" ht="30" customHeight="1">
      <c r="A27" s="13" t="s">
        <v>53</v>
      </c>
      <c r="B27" s="35" t="s">
        <v>54</v>
      </c>
      <c r="C27" s="28">
        <v>290</v>
      </c>
      <c r="D27" s="28">
        <v>290</v>
      </c>
      <c r="E27" s="48">
        <f t="shared" si="0"/>
        <v>0.424130386455908</v>
      </c>
      <c r="F27" s="48">
        <f t="shared" si="1"/>
        <v>0.4599101113616828</v>
      </c>
    </row>
    <row r="28" spans="1:6" ht="27.75" customHeight="1">
      <c r="A28" s="13" t="s">
        <v>56</v>
      </c>
      <c r="B28" s="36" t="s">
        <v>55</v>
      </c>
      <c r="C28" s="28">
        <v>400</v>
      </c>
      <c r="D28" s="28">
        <v>400</v>
      </c>
      <c r="E28" s="48">
        <f t="shared" si="0"/>
        <v>0.5850074295943559</v>
      </c>
      <c r="F28" s="48">
        <f t="shared" si="1"/>
        <v>0.6343587742919763</v>
      </c>
    </row>
    <row r="29" spans="1:6" ht="27" customHeight="1">
      <c r="A29" s="12" t="s">
        <v>57</v>
      </c>
      <c r="B29" s="38" t="s">
        <v>13</v>
      </c>
      <c r="C29" s="45">
        <f>SUM(C30:C31)</f>
        <v>800</v>
      </c>
      <c r="D29" s="45">
        <f>SUM(D30:D31)</f>
        <v>800</v>
      </c>
      <c r="E29" s="48">
        <f t="shared" si="0"/>
        <v>1.1700148591887118</v>
      </c>
      <c r="F29" s="48">
        <f t="shared" si="1"/>
        <v>1.2687175485839526</v>
      </c>
    </row>
    <row r="30" spans="1:6" ht="27">
      <c r="A30" s="12" t="s">
        <v>58</v>
      </c>
      <c r="B30" s="2" t="s">
        <v>59</v>
      </c>
      <c r="C30" s="42">
        <v>400</v>
      </c>
      <c r="D30" s="28">
        <v>400</v>
      </c>
      <c r="E30" s="48">
        <f t="shared" si="0"/>
        <v>0.5850074295943559</v>
      </c>
      <c r="F30" s="48">
        <f t="shared" si="1"/>
        <v>0.6343587742919763</v>
      </c>
    </row>
    <row r="31" spans="1:6" ht="27">
      <c r="A31" s="12" t="s">
        <v>75</v>
      </c>
      <c r="B31" s="2" t="s">
        <v>59</v>
      </c>
      <c r="C31" s="42">
        <v>400</v>
      </c>
      <c r="D31" s="28">
        <v>400</v>
      </c>
      <c r="E31" s="48">
        <f t="shared" si="0"/>
        <v>0.5850074295943559</v>
      </c>
      <c r="F31" s="48">
        <f t="shared" si="1"/>
        <v>0.6343587742919763</v>
      </c>
    </row>
    <row r="32" spans="1:6" ht="14.25" customHeight="1">
      <c r="A32" s="12" t="s">
        <v>18</v>
      </c>
      <c r="B32" s="37" t="s">
        <v>7</v>
      </c>
      <c r="C32" s="25">
        <f>C33+C34+C35+C38</f>
        <v>11515.2</v>
      </c>
      <c r="D32" s="25">
        <f>D33+D34+D35+D38</f>
        <v>5195.8</v>
      </c>
      <c r="E32" s="48">
        <f t="shared" si="0"/>
        <v>16.841193883162315</v>
      </c>
      <c r="F32" s="48">
        <f t="shared" si="1"/>
        <v>8.240003298665627</v>
      </c>
    </row>
    <row r="33" spans="1:6" ht="25.5" customHeight="1">
      <c r="A33" s="30" t="s">
        <v>60</v>
      </c>
      <c r="B33" s="3" t="s">
        <v>8</v>
      </c>
      <c r="C33" s="43">
        <v>5195.8</v>
      </c>
      <c r="D33" s="26">
        <v>5195.8</v>
      </c>
      <c r="E33" s="48">
        <f t="shared" si="0"/>
        <v>7.598954006715886</v>
      </c>
      <c r="F33" s="48">
        <f t="shared" si="1"/>
        <v>8.240003298665627</v>
      </c>
    </row>
    <row r="34" spans="1:6" ht="13.5">
      <c r="A34" s="12" t="s">
        <v>34</v>
      </c>
      <c r="B34" s="3" t="s">
        <v>61</v>
      </c>
      <c r="C34" s="43">
        <v>6024.4</v>
      </c>
      <c r="D34" s="26">
        <v>0</v>
      </c>
      <c r="E34" s="48">
        <f t="shared" si="0"/>
        <v>8.810796897120593</v>
      </c>
      <c r="F34" s="48">
        <f t="shared" si="1"/>
        <v>0</v>
      </c>
    </row>
    <row r="35" spans="1:6" ht="13.5">
      <c r="A35" s="12" t="s">
        <v>35</v>
      </c>
      <c r="B35" s="3" t="s">
        <v>62</v>
      </c>
      <c r="C35" s="46">
        <v>295</v>
      </c>
      <c r="D35" s="26"/>
      <c r="E35" s="48">
        <f t="shared" si="0"/>
        <v>0.4314429793258375</v>
      </c>
      <c r="F35" s="48">
        <f t="shared" si="1"/>
        <v>0</v>
      </c>
    </row>
    <row r="36" spans="1:6" ht="42" customHeight="1">
      <c r="A36" s="12" t="s">
        <v>65</v>
      </c>
      <c r="B36" s="3" t="s">
        <v>66</v>
      </c>
      <c r="C36" s="43">
        <v>3.5</v>
      </c>
      <c r="D36" s="26"/>
      <c r="E36" s="48">
        <f t="shared" si="0"/>
        <v>0.005118815008950613</v>
      </c>
      <c r="F36" s="48">
        <f t="shared" si="1"/>
        <v>0</v>
      </c>
    </row>
    <row r="37" spans="1:6" ht="42" customHeight="1">
      <c r="A37" s="12" t="s">
        <v>64</v>
      </c>
      <c r="B37" s="3" t="s">
        <v>63</v>
      </c>
      <c r="C37" s="43">
        <v>291.5</v>
      </c>
      <c r="D37" s="26"/>
      <c r="E37" s="48">
        <f t="shared" si="0"/>
        <v>0.4263241643168868</v>
      </c>
      <c r="F37" s="48">
        <f t="shared" si="1"/>
        <v>0</v>
      </c>
    </row>
    <row r="38" spans="1:6" ht="15" customHeight="1">
      <c r="A38" s="12" t="s">
        <v>36</v>
      </c>
      <c r="B38" s="3" t="s">
        <v>20</v>
      </c>
      <c r="C38" s="46"/>
      <c r="D38" s="26"/>
      <c r="E38" s="48">
        <f t="shared" si="0"/>
        <v>0</v>
      </c>
      <c r="F38" s="48">
        <f t="shared" si="1"/>
        <v>0</v>
      </c>
    </row>
    <row r="39" spans="1:6" ht="15" customHeight="1">
      <c r="A39" s="12" t="s">
        <v>68</v>
      </c>
      <c r="B39" s="3" t="s">
        <v>67</v>
      </c>
      <c r="C39" s="43"/>
      <c r="D39" s="26"/>
      <c r="E39" s="48">
        <f t="shared" si="0"/>
        <v>0</v>
      </c>
      <c r="F39" s="48">
        <f t="shared" si="1"/>
        <v>0</v>
      </c>
    </row>
    <row r="40" spans="1:6" ht="18.75" customHeight="1">
      <c r="A40" s="57" t="s">
        <v>3</v>
      </c>
      <c r="B40" s="57"/>
      <c r="C40" s="29">
        <f>C10+C32</f>
        <v>68375.2</v>
      </c>
      <c r="D40" s="29">
        <f>D10+D32</f>
        <v>63055.8</v>
      </c>
      <c r="E40" s="48">
        <f>C40/68375.2*100</f>
        <v>100</v>
      </c>
      <c r="F40" s="48">
        <f t="shared" si="1"/>
        <v>100</v>
      </c>
    </row>
  </sheetData>
  <sheetProtection/>
  <mergeCells count="5">
    <mergeCell ref="B1:D1"/>
    <mergeCell ref="B2:D2"/>
    <mergeCell ref="A5:D5"/>
    <mergeCell ref="A6:D6"/>
    <mergeCell ref="A40:B40"/>
  </mergeCells>
  <printOptions/>
  <pageMargins left="0.35" right="0.17" top="0.32" bottom="0.42" header="0.2" footer="0.2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1.28125" style="7" customWidth="1"/>
    <col min="2" max="2" width="54.00390625" style="7" customWidth="1"/>
    <col min="3" max="3" width="15.28125" style="24" customWidth="1"/>
    <col min="4" max="4" width="14.57421875" style="23" customWidth="1"/>
    <col min="5" max="16384" width="9.140625" style="7" customWidth="1"/>
  </cols>
  <sheetData>
    <row r="1" spans="2:4" ht="13.5">
      <c r="B1" s="53" t="s">
        <v>72</v>
      </c>
      <c r="C1" s="53"/>
      <c r="D1" s="53"/>
    </row>
    <row r="2" spans="2:4" ht="13.5">
      <c r="B2" s="54" t="s">
        <v>22</v>
      </c>
      <c r="C2" s="54"/>
      <c r="D2" s="54"/>
    </row>
    <row r="3" spans="2:4" ht="13.5">
      <c r="B3" s="24"/>
      <c r="D3" s="14" t="s">
        <v>69</v>
      </c>
    </row>
    <row r="4" spans="2:4" ht="13.5">
      <c r="B4" s="24"/>
      <c r="D4" s="14" t="s">
        <v>76</v>
      </c>
    </row>
    <row r="5" spans="1:4" ht="18" customHeight="1">
      <c r="A5" s="55" t="s">
        <v>70</v>
      </c>
      <c r="B5" s="55"/>
      <c r="C5" s="55"/>
      <c r="D5" s="55"/>
    </row>
    <row r="6" spans="1:4" ht="27" customHeight="1">
      <c r="A6" s="56" t="s">
        <v>77</v>
      </c>
      <c r="B6" s="56"/>
      <c r="C6" s="56"/>
      <c r="D6" s="56"/>
    </row>
    <row r="7" ht="6" customHeight="1">
      <c r="A7" s="8"/>
    </row>
    <row r="8" spans="1:4" ht="41.25">
      <c r="A8" s="9" t="s">
        <v>0</v>
      </c>
      <c r="B8" s="10" t="s">
        <v>5</v>
      </c>
      <c r="C8" s="15" t="s">
        <v>73</v>
      </c>
      <c r="D8" s="15" t="s">
        <v>78</v>
      </c>
    </row>
    <row r="9" spans="1:4" ht="13.5">
      <c r="A9" s="11">
        <v>1</v>
      </c>
      <c r="B9" s="11">
        <v>2</v>
      </c>
      <c r="C9" s="11">
        <v>3</v>
      </c>
      <c r="D9" s="11">
        <v>4</v>
      </c>
    </row>
    <row r="10" spans="1:4" ht="13.5" customHeight="1">
      <c r="A10" s="11"/>
      <c r="B10" s="40" t="s">
        <v>19</v>
      </c>
      <c r="C10" s="34">
        <f>SUM(C11+C24)</f>
        <v>56860</v>
      </c>
      <c r="D10" s="34">
        <f>SUM(D11+D24)</f>
        <v>57860</v>
      </c>
    </row>
    <row r="11" spans="1:4" ht="15" customHeight="1">
      <c r="A11" s="11"/>
      <c r="B11" s="40" t="s">
        <v>11</v>
      </c>
      <c r="C11" s="34">
        <f>C12+C14+C16</f>
        <v>55330</v>
      </c>
      <c r="D11" s="34">
        <f>D12+D14+D16</f>
        <v>56330</v>
      </c>
    </row>
    <row r="12" spans="1:4" ht="13.5" customHeight="1">
      <c r="A12" s="12" t="s">
        <v>1</v>
      </c>
      <c r="B12" s="39" t="s">
        <v>9</v>
      </c>
      <c r="C12" s="33">
        <f>C13</f>
        <v>9878</v>
      </c>
      <c r="D12" s="33">
        <f>D13</f>
        <v>10878</v>
      </c>
    </row>
    <row r="13" spans="1:4" ht="13.5">
      <c r="A13" s="12" t="s">
        <v>2</v>
      </c>
      <c r="B13" s="1" t="s">
        <v>4</v>
      </c>
      <c r="C13" s="49">
        <v>9878</v>
      </c>
      <c r="D13" s="26">
        <v>10878</v>
      </c>
    </row>
    <row r="14" spans="1:4" ht="27" customHeight="1">
      <c r="A14" s="12" t="s">
        <v>15</v>
      </c>
      <c r="B14" s="38" t="s">
        <v>14</v>
      </c>
      <c r="C14" s="33">
        <f>SUM(C15)</f>
        <v>3172</v>
      </c>
      <c r="D14" s="33">
        <f>SUM(D15)</f>
        <v>3172</v>
      </c>
    </row>
    <row r="15" spans="1:4" ht="27">
      <c r="A15" s="12" t="s">
        <v>16</v>
      </c>
      <c r="B15" s="2" t="s">
        <v>17</v>
      </c>
      <c r="C15" s="42">
        <v>3172</v>
      </c>
      <c r="D15" s="26">
        <v>3172</v>
      </c>
    </row>
    <row r="16" spans="1:4" ht="12.75" customHeight="1">
      <c r="A16" s="12" t="s">
        <v>38</v>
      </c>
      <c r="B16" s="39" t="s">
        <v>37</v>
      </c>
      <c r="C16" s="33">
        <f>C17+C19</f>
        <v>42280</v>
      </c>
      <c r="D16" s="33">
        <f>D17+D19</f>
        <v>42280</v>
      </c>
    </row>
    <row r="17" spans="1:4" ht="13.5">
      <c r="A17" s="12" t="s">
        <v>40</v>
      </c>
      <c r="B17" s="31" t="s">
        <v>39</v>
      </c>
      <c r="C17" s="25">
        <f>C18</f>
        <v>530</v>
      </c>
      <c r="D17" s="25">
        <f>D18</f>
        <v>530</v>
      </c>
    </row>
    <row r="18" spans="1:4" ht="41.25">
      <c r="A18" s="12" t="s">
        <v>41</v>
      </c>
      <c r="B18" s="5" t="s">
        <v>42</v>
      </c>
      <c r="C18" s="52">
        <v>530</v>
      </c>
      <c r="D18" s="26">
        <v>530</v>
      </c>
    </row>
    <row r="19" spans="1:4" ht="13.5">
      <c r="A19" s="12" t="s">
        <v>43</v>
      </c>
      <c r="B19" s="32" t="s">
        <v>44</v>
      </c>
      <c r="C19" s="25">
        <f>C20+C22</f>
        <v>41750</v>
      </c>
      <c r="D19" s="25">
        <f>D20+D22</f>
        <v>41750</v>
      </c>
    </row>
    <row r="20" spans="1:4" ht="13.5">
      <c r="A20" s="12" t="s">
        <v>45</v>
      </c>
      <c r="B20" s="6" t="s">
        <v>46</v>
      </c>
      <c r="C20" s="26">
        <f>C21</f>
        <v>32750</v>
      </c>
      <c r="D20" s="26">
        <f>D21</f>
        <v>32750</v>
      </c>
    </row>
    <row r="21" spans="1:4" ht="27">
      <c r="A21" s="12" t="s">
        <v>48</v>
      </c>
      <c r="B21" s="6" t="s">
        <v>47</v>
      </c>
      <c r="C21" s="50">
        <v>32750</v>
      </c>
      <c r="D21" s="26">
        <v>32750</v>
      </c>
    </row>
    <row r="22" spans="1:4" ht="13.5">
      <c r="A22" s="12" t="s">
        <v>51</v>
      </c>
      <c r="B22" s="6" t="s">
        <v>49</v>
      </c>
      <c r="C22" s="26">
        <f>C23</f>
        <v>9000</v>
      </c>
      <c r="D22" s="26">
        <f>D23</f>
        <v>9000</v>
      </c>
    </row>
    <row r="23" spans="1:4" ht="41.25">
      <c r="A23" s="12" t="s">
        <v>52</v>
      </c>
      <c r="B23" s="6" t="s">
        <v>50</v>
      </c>
      <c r="C23" s="50">
        <v>9000</v>
      </c>
      <c r="D23" s="26">
        <v>9000</v>
      </c>
    </row>
    <row r="24" spans="1:4" ht="14.25" customHeight="1">
      <c r="A24" s="12"/>
      <c r="B24" s="4" t="s">
        <v>12</v>
      </c>
      <c r="C24" s="25">
        <f>C25+C29</f>
        <v>1530</v>
      </c>
      <c r="D24" s="25">
        <f>D25+D29</f>
        <v>1530</v>
      </c>
    </row>
    <row r="25" spans="1:4" ht="39">
      <c r="A25" s="12" t="s">
        <v>6</v>
      </c>
      <c r="B25" s="38" t="s">
        <v>10</v>
      </c>
      <c r="C25" s="42">
        <f>SUM(C26:C28)</f>
        <v>730</v>
      </c>
      <c r="D25" s="42">
        <f>SUM(D26:D28)</f>
        <v>730</v>
      </c>
    </row>
    <row r="26" spans="1:4" ht="44.25" customHeight="1">
      <c r="A26" s="13" t="s">
        <v>53</v>
      </c>
      <c r="B26" s="35" t="s">
        <v>74</v>
      </c>
      <c r="C26" s="42">
        <v>40</v>
      </c>
      <c r="D26" s="27">
        <v>40</v>
      </c>
    </row>
    <row r="27" spans="1:4" ht="30" customHeight="1">
      <c r="A27" s="13" t="s">
        <v>53</v>
      </c>
      <c r="B27" s="35" t="s">
        <v>54</v>
      </c>
      <c r="C27" s="28">
        <v>290</v>
      </c>
      <c r="D27" s="28">
        <v>290</v>
      </c>
    </row>
    <row r="28" spans="1:4" ht="27.75" customHeight="1">
      <c r="A28" s="13" t="s">
        <v>56</v>
      </c>
      <c r="B28" s="36" t="s">
        <v>55</v>
      </c>
      <c r="C28" s="28">
        <v>400</v>
      </c>
      <c r="D28" s="28">
        <v>400</v>
      </c>
    </row>
    <row r="29" spans="1:4" ht="27" customHeight="1">
      <c r="A29" s="12" t="s">
        <v>57</v>
      </c>
      <c r="B29" s="38" t="s">
        <v>13</v>
      </c>
      <c r="C29" s="45">
        <f>SUM(C30:C31)</f>
        <v>800</v>
      </c>
      <c r="D29" s="45">
        <f>SUM(D30:D31)</f>
        <v>800</v>
      </c>
    </row>
    <row r="30" spans="1:4" ht="27">
      <c r="A30" s="12" t="s">
        <v>58</v>
      </c>
      <c r="B30" s="2" t="s">
        <v>59</v>
      </c>
      <c r="C30" s="42">
        <v>400</v>
      </c>
      <c r="D30" s="28">
        <v>400</v>
      </c>
    </row>
    <row r="31" spans="1:4" ht="27">
      <c r="A31" s="12" t="s">
        <v>75</v>
      </c>
      <c r="B31" s="2" t="s">
        <v>59</v>
      </c>
      <c r="C31" s="42">
        <v>400</v>
      </c>
      <c r="D31" s="28">
        <v>400</v>
      </c>
    </row>
    <row r="32" spans="1:4" ht="14.25" customHeight="1">
      <c r="A32" s="12" t="s">
        <v>81</v>
      </c>
      <c r="B32" s="37" t="s">
        <v>7</v>
      </c>
      <c r="C32" s="25">
        <f>C33+C35+C39+C34+C38</f>
        <v>17816.3</v>
      </c>
      <c r="D32" s="25">
        <f>D33+D35+D39+D34+D38</f>
        <v>10872.300000000001</v>
      </c>
    </row>
    <row r="33" spans="1:6" ht="27">
      <c r="A33" s="30" t="s">
        <v>82</v>
      </c>
      <c r="B33" s="3" t="s">
        <v>8</v>
      </c>
      <c r="C33" s="43">
        <v>8563.3</v>
      </c>
      <c r="D33" s="26">
        <v>8015.7</v>
      </c>
      <c r="E33" s="7">
        <v>3367.5</v>
      </c>
      <c r="F33" s="7">
        <v>2819.9</v>
      </c>
    </row>
    <row r="34" spans="1:4" ht="13.5">
      <c r="A34" s="12" t="s">
        <v>83</v>
      </c>
      <c r="B34" s="3" t="s">
        <v>61</v>
      </c>
      <c r="C34" s="43">
        <v>6024.4</v>
      </c>
      <c r="D34" s="51"/>
    </row>
    <row r="35" spans="1:4" ht="13.5">
      <c r="A35" s="12" t="s">
        <v>84</v>
      </c>
      <c r="B35" s="3" t="s">
        <v>62</v>
      </c>
      <c r="C35" s="52">
        <v>295</v>
      </c>
      <c r="D35" s="26"/>
    </row>
    <row r="36" spans="1:4" ht="41.25">
      <c r="A36" s="12" t="s">
        <v>85</v>
      </c>
      <c r="B36" s="3" t="s">
        <v>66</v>
      </c>
      <c r="C36" s="43">
        <v>3.5</v>
      </c>
      <c r="D36" s="26"/>
    </row>
    <row r="37" spans="1:4" ht="41.25">
      <c r="A37" s="12" t="s">
        <v>86</v>
      </c>
      <c r="B37" s="3" t="s">
        <v>63</v>
      </c>
      <c r="C37" s="43">
        <v>291.5</v>
      </c>
      <c r="D37" s="26"/>
    </row>
    <row r="38" spans="1:6" ht="27">
      <c r="A38" s="30" t="s">
        <v>82</v>
      </c>
      <c r="B38" s="3" t="s">
        <v>8</v>
      </c>
      <c r="C38" s="43">
        <v>2613.6</v>
      </c>
      <c r="D38" s="26">
        <v>2536.6</v>
      </c>
      <c r="E38" s="7">
        <v>2613.6</v>
      </c>
      <c r="F38" s="7">
        <v>2536.6</v>
      </c>
    </row>
    <row r="39" spans="1:6" ht="15" customHeight="1">
      <c r="A39" s="12" t="s">
        <v>87</v>
      </c>
      <c r="B39" s="3" t="s">
        <v>20</v>
      </c>
      <c r="C39" s="46">
        <v>320</v>
      </c>
      <c r="D39" s="26">
        <v>320</v>
      </c>
      <c r="E39" s="7">
        <v>320</v>
      </c>
      <c r="F39" s="7">
        <v>320</v>
      </c>
    </row>
    <row r="40" spans="1:6" ht="18.75" customHeight="1">
      <c r="A40" s="57" t="s">
        <v>3</v>
      </c>
      <c r="B40" s="57"/>
      <c r="C40" s="29">
        <f>C10+C32</f>
        <v>74676.3</v>
      </c>
      <c r="D40" s="29">
        <f>D10+D32</f>
        <v>68732.3</v>
      </c>
      <c r="E40" s="7">
        <f>SUM(E33:E39)</f>
        <v>6301.1</v>
      </c>
      <c r="F40" s="7">
        <f>SUM(F33:F39)</f>
        <v>5676.5</v>
      </c>
    </row>
  </sheetData>
  <sheetProtection/>
  <mergeCells count="5">
    <mergeCell ref="B1:D1"/>
    <mergeCell ref="B2:D2"/>
    <mergeCell ref="A5:D5"/>
    <mergeCell ref="A6:D6"/>
    <mergeCell ref="A40:B40"/>
  </mergeCells>
  <printOptions/>
  <pageMargins left="0.35433070866141736" right="0.15748031496062992" top="0.31496062992125984" bottom="0.37" header="0.1968503937007874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10" width="10.7109375" style="22" customWidth="1"/>
    <col min="11" max="11" width="10.7109375" style="0" customWidth="1"/>
  </cols>
  <sheetData>
    <row r="3" spans="1:11" ht="30" customHeight="1">
      <c r="A3" s="61"/>
      <c r="B3" s="61"/>
      <c r="C3" s="62">
        <v>2016</v>
      </c>
      <c r="D3" s="62"/>
      <c r="E3" s="62"/>
      <c r="F3" s="58">
        <v>2017</v>
      </c>
      <c r="G3" s="59"/>
      <c r="H3" s="60"/>
      <c r="I3" s="58">
        <v>2018</v>
      </c>
      <c r="J3" s="59"/>
      <c r="K3" s="60"/>
    </row>
    <row r="4" spans="1:11" ht="30" customHeight="1">
      <c r="A4" s="61"/>
      <c r="B4" s="61"/>
      <c r="C4" s="16">
        <v>113</v>
      </c>
      <c r="D4" s="16">
        <v>117</v>
      </c>
      <c r="E4" s="16" t="s">
        <v>23</v>
      </c>
      <c r="F4" s="16">
        <v>113</v>
      </c>
      <c r="G4" s="16">
        <v>117</v>
      </c>
      <c r="H4" s="16" t="s">
        <v>23</v>
      </c>
      <c r="I4" s="16">
        <v>113</v>
      </c>
      <c r="J4" s="16">
        <v>117</v>
      </c>
      <c r="K4" s="16" t="s">
        <v>23</v>
      </c>
    </row>
    <row r="5" spans="1:11" ht="25.5" customHeight="1">
      <c r="A5" s="17" t="s">
        <v>24</v>
      </c>
      <c r="B5" s="18" t="s">
        <v>25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24" customHeight="1">
      <c r="A6" s="17" t="s">
        <v>26</v>
      </c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25.5" customHeight="1" hidden="1">
      <c r="A7" s="17" t="s">
        <v>28</v>
      </c>
      <c r="B7" s="18" t="s">
        <v>29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25.5" customHeight="1">
      <c r="A8" s="17" t="s">
        <v>30</v>
      </c>
      <c r="B8" s="18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25.5" customHeight="1" hidden="1">
      <c r="A9" s="17"/>
      <c r="B9" s="18" t="s">
        <v>32</v>
      </c>
      <c r="C9" s="19"/>
      <c r="D9" s="19"/>
      <c r="E9" s="19">
        <f>C9+D9</f>
        <v>0</v>
      </c>
      <c r="F9" s="19"/>
      <c r="G9" s="19"/>
      <c r="H9" s="19">
        <f>F9+G9</f>
        <v>0</v>
      </c>
      <c r="I9" s="19"/>
      <c r="J9" s="19"/>
      <c r="K9" s="19">
        <f>I9+J9</f>
        <v>0</v>
      </c>
    </row>
    <row r="10" spans="1:11" ht="26.25" customHeight="1">
      <c r="A10" s="20"/>
      <c r="B10" s="20" t="s">
        <v>33</v>
      </c>
      <c r="C10" s="21">
        <f>SUM(C5:C8)</f>
        <v>0</v>
      </c>
      <c r="D10" s="21">
        <f aca="true" t="shared" si="0" ref="D10:J10">SUM(D5:D8)</f>
        <v>0</v>
      </c>
      <c r="E10" s="21">
        <f>SUM(E5:E8)</f>
        <v>0</v>
      </c>
      <c r="F10" s="21">
        <f t="shared" si="0"/>
        <v>0</v>
      </c>
      <c r="G10" s="21">
        <f t="shared" si="0"/>
        <v>0</v>
      </c>
      <c r="H10" s="21">
        <f>SUM(H5:H8)</f>
        <v>0</v>
      </c>
      <c r="I10" s="21">
        <f t="shared" si="0"/>
        <v>0</v>
      </c>
      <c r="J10" s="21">
        <f t="shared" si="0"/>
        <v>0</v>
      </c>
      <c r="K10" s="21">
        <f>SUM(K5:K8)</f>
        <v>0</v>
      </c>
    </row>
  </sheetData>
  <sheetProtection/>
  <mergeCells count="5">
    <mergeCell ref="I3:K3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Гусева Людмила Григорьевна</cp:lastModifiedBy>
  <cp:lastPrinted>2019-10-15T14:40:16Z</cp:lastPrinted>
  <dcterms:created xsi:type="dcterms:W3CDTF">1996-10-08T23:32:33Z</dcterms:created>
  <dcterms:modified xsi:type="dcterms:W3CDTF">2019-10-15T14:40:23Z</dcterms:modified>
  <cp:category/>
  <cp:version/>
  <cp:contentType/>
  <cp:contentStatus/>
</cp:coreProperties>
</file>