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4 года\1 Постановления\Программа\Январь\"/>
    </mc:Choice>
  </mc:AlternateContent>
  <bookViews>
    <workbookView xWindow="0" yWindow="0" windowWidth="23040" windowHeight="7464"/>
  </bookViews>
  <sheets>
    <sheet name="2024 -  январь  (3)" sheetId="1" r:id="rId1"/>
  </sheets>
  <definedNames>
    <definedName name="_xlnm.Print_Titles" localSheetId="0">'2024 -  январь  (3)'!$4:$6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6" i="1" l="1"/>
  <c r="J392" i="1"/>
  <c r="J386" i="1" s="1"/>
  <c r="I392" i="1"/>
  <c r="H392" i="1"/>
  <c r="F392" i="1"/>
  <c r="J391" i="1"/>
  <c r="I391" i="1"/>
  <c r="H391" i="1"/>
  <c r="G391" i="1"/>
  <c r="F391" i="1"/>
  <c r="E391" i="1"/>
  <c r="J390" i="1"/>
  <c r="I390" i="1"/>
  <c r="H390" i="1"/>
  <c r="G390" i="1"/>
  <c r="E390" i="1" s="1"/>
  <c r="F390" i="1"/>
  <c r="J389" i="1"/>
  <c r="I389" i="1"/>
  <c r="H389" i="1"/>
  <c r="G389" i="1"/>
  <c r="F389" i="1"/>
  <c r="E389" i="1"/>
  <c r="J388" i="1"/>
  <c r="I388" i="1"/>
  <c r="H388" i="1"/>
  <c r="G388" i="1"/>
  <c r="E388" i="1" s="1"/>
  <c r="F388" i="1"/>
  <c r="J387" i="1"/>
  <c r="I387" i="1"/>
  <c r="H387" i="1"/>
  <c r="G387" i="1"/>
  <c r="F387" i="1"/>
  <c r="E387" i="1"/>
  <c r="I386" i="1"/>
  <c r="G386" i="1"/>
  <c r="F386" i="1"/>
  <c r="E384" i="1"/>
  <c r="J380" i="1"/>
  <c r="I380" i="1"/>
  <c r="H380" i="1"/>
  <c r="G380" i="1"/>
  <c r="F380" i="1"/>
  <c r="E380" i="1" s="1"/>
  <c r="J379" i="1"/>
  <c r="I379" i="1"/>
  <c r="H379" i="1"/>
  <c r="G379" i="1"/>
  <c r="F379" i="1"/>
  <c r="J378" i="1"/>
  <c r="I378" i="1"/>
  <c r="H378" i="1"/>
  <c r="G378" i="1"/>
  <c r="F378" i="1"/>
  <c r="E378" i="1" s="1"/>
  <c r="J377" i="1"/>
  <c r="I377" i="1"/>
  <c r="H377" i="1"/>
  <c r="G377" i="1"/>
  <c r="F377" i="1"/>
  <c r="E377" i="1" s="1"/>
  <c r="J376" i="1"/>
  <c r="I376" i="1"/>
  <c r="H376" i="1"/>
  <c r="G376" i="1"/>
  <c r="F376" i="1"/>
  <c r="E376" i="1" s="1"/>
  <c r="J375" i="1"/>
  <c r="I375" i="1"/>
  <c r="H375" i="1"/>
  <c r="G375" i="1"/>
  <c r="F375" i="1"/>
  <c r="J374" i="1"/>
  <c r="I374" i="1"/>
  <c r="H374" i="1"/>
  <c r="G374" i="1"/>
  <c r="F374" i="1"/>
  <c r="E374" i="1" s="1"/>
  <c r="E372" i="1"/>
  <c r="E370" i="1"/>
  <c r="I368" i="1"/>
  <c r="H368" i="1"/>
  <c r="G368" i="1"/>
  <c r="F368" i="1"/>
  <c r="E368" i="1"/>
  <c r="E366" i="1"/>
  <c r="J362" i="1"/>
  <c r="I362" i="1"/>
  <c r="H362" i="1"/>
  <c r="H344" i="1" s="1"/>
  <c r="G362" i="1"/>
  <c r="F362" i="1"/>
  <c r="E362" i="1" s="1"/>
  <c r="E360" i="1"/>
  <c r="J356" i="1"/>
  <c r="I356" i="1"/>
  <c r="I344" i="1" s="1"/>
  <c r="H356" i="1"/>
  <c r="G356" i="1"/>
  <c r="F356" i="1"/>
  <c r="E354" i="1"/>
  <c r="J350" i="1"/>
  <c r="J344" i="1" s="1"/>
  <c r="I350" i="1"/>
  <c r="H350" i="1"/>
  <c r="G350" i="1"/>
  <c r="F350" i="1"/>
  <c r="E350" i="1" s="1"/>
  <c r="J349" i="1"/>
  <c r="I349" i="1"/>
  <c r="H349" i="1"/>
  <c r="G349" i="1"/>
  <c r="F349" i="1"/>
  <c r="J348" i="1"/>
  <c r="I348" i="1"/>
  <c r="H348" i="1"/>
  <c r="G348" i="1"/>
  <c r="F348" i="1"/>
  <c r="E348" i="1" s="1"/>
  <c r="J347" i="1"/>
  <c r="I347" i="1"/>
  <c r="H347" i="1"/>
  <c r="G347" i="1"/>
  <c r="F347" i="1"/>
  <c r="E347" i="1" s="1"/>
  <c r="J346" i="1"/>
  <c r="I346" i="1"/>
  <c r="H346" i="1"/>
  <c r="G346" i="1"/>
  <c r="F346" i="1"/>
  <c r="E346" i="1" s="1"/>
  <c r="J345" i="1"/>
  <c r="I345" i="1"/>
  <c r="H345" i="1"/>
  <c r="G345" i="1"/>
  <c r="F345" i="1"/>
  <c r="F344" i="1"/>
  <c r="E342" i="1"/>
  <c r="E340" i="1"/>
  <c r="J338" i="1"/>
  <c r="I338" i="1"/>
  <c r="H338" i="1"/>
  <c r="G338" i="1"/>
  <c r="F338" i="1"/>
  <c r="E338" i="1" s="1"/>
  <c r="F337" i="1"/>
  <c r="F283" i="1" s="1"/>
  <c r="E283" i="1" s="1"/>
  <c r="F336" i="1"/>
  <c r="F335" i="1"/>
  <c r="F281" i="1" s="1"/>
  <c r="F334" i="1"/>
  <c r="F333" i="1"/>
  <c r="F279" i="1" s="1"/>
  <c r="J332" i="1"/>
  <c r="I332" i="1"/>
  <c r="H332" i="1"/>
  <c r="G332" i="1"/>
  <c r="F332" i="1"/>
  <c r="E332" i="1" s="1"/>
  <c r="E330" i="1"/>
  <c r="E329" i="1"/>
  <c r="E328" i="1"/>
  <c r="G326" i="1"/>
  <c r="F326" i="1"/>
  <c r="E326" i="1" s="1"/>
  <c r="E325" i="1"/>
  <c r="E324" i="1"/>
  <c r="E323" i="1"/>
  <c r="E322" i="1"/>
  <c r="J320" i="1"/>
  <c r="I320" i="1"/>
  <c r="H320" i="1"/>
  <c r="G320" i="1"/>
  <c r="F320" i="1"/>
  <c r="E320" i="1" s="1"/>
  <c r="E318" i="1"/>
  <c r="I314" i="1"/>
  <c r="H314" i="1"/>
  <c r="G314" i="1"/>
  <c r="F314" i="1"/>
  <c r="E314" i="1" s="1"/>
  <c r="E312" i="1"/>
  <c r="I308" i="1"/>
  <c r="H308" i="1"/>
  <c r="G308" i="1"/>
  <c r="F308" i="1"/>
  <c r="E308" i="1" s="1"/>
  <c r="E307" i="1"/>
  <c r="E306" i="1"/>
  <c r="J302" i="1"/>
  <c r="I302" i="1"/>
  <c r="H302" i="1"/>
  <c r="G302" i="1"/>
  <c r="F302" i="1"/>
  <c r="E302" i="1" s="1"/>
  <c r="E300" i="1"/>
  <c r="J296" i="1"/>
  <c r="I296" i="1"/>
  <c r="H296" i="1"/>
  <c r="G296" i="1"/>
  <c r="F296" i="1"/>
  <c r="E296" i="1"/>
  <c r="E295" i="1"/>
  <c r="E294" i="1"/>
  <c r="J290" i="1"/>
  <c r="I290" i="1"/>
  <c r="H290" i="1"/>
  <c r="G290" i="1"/>
  <c r="F290" i="1"/>
  <c r="E290" i="1"/>
  <c r="E289" i="1"/>
  <c r="E288" i="1"/>
  <c r="J284" i="1"/>
  <c r="I284" i="1"/>
  <c r="H284" i="1"/>
  <c r="G284" i="1"/>
  <c r="F284" i="1"/>
  <c r="E284" i="1"/>
  <c r="J283" i="1"/>
  <c r="I283" i="1"/>
  <c r="H283" i="1"/>
  <c r="G283" i="1"/>
  <c r="J282" i="1"/>
  <c r="I282" i="1"/>
  <c r="H282" i="1"/>
  <c r="G282" i="1"/>
  <c r="J281" i="1"/>
  <c r="I281" i="1"/>
  <c r="H281" i="1"/>
  <c r="G281" i="1"/>
  <c r="J280" i="1"/>
  <c r="I280" i="1"/>
  <c r="H280" i="1"/>
  <c r="G280" i="1"/>
  <c r="J279" i="1"/>
  <c r="J278" i="1" s="1"/>
  <c r="I279" i="1"/>
  <c r="H279" i="1"/>
  <c r="G279" i="1"/>
  <c r="I278" i="1"/>
  <c r="H278" i="1"/>
  <c r="E276" i="1"/>
  <c r="E274" i="1"/>
  <c r="J272" i="1"/>
  <c r="I272" i="1"/>
  <c r="H272" i="1"/>
  <c r="G272" i="1"/>
  <c r="F272" i="1"/>
  <c r="E272" i="1"/>
  <c r="E270" i="1"/>
  <c r="E268" i="1"/>
  <c r="J266" i="1"/>
  <c r="I266" i="1"/>
  <c r="H266" i="1"/>
  <c r="G266" i="1"/>
  <c r="F266" i="1"/>
  <c r="E266" i="1"/>
  <c r="E264" i="1"/>
  <c r="E263" i="1"/>
  <c r="J260" i="1"/>
  <c r="I260" i="1"/>
  <c r="I242" i="1" s="1"/>
  <c r="H260" i="1"/>
  <c r="G260" i="1"/>
  <c r="F260" i="1"/>
  <c r="E260" i="1"/>
  <c r="E259" i="1"/>
  <c r="E258" i="1"/>
  <c r="E257" i="1"/>
  <c r="J254" i="1"/>
  <c r="J242" i="1" s="1"/>
  <c r="I254" i="1"/>
  <c r="H254" i="1"/>
  <c r="H242" i="1" s="1"/>
  <c r="G254" i="1"/>
  <c r="F254" i="1"/>
  <c r="E252" i="1"/>
  <c r="J248" i="1"/>
  <c r="I248" i="1"/>
  <c r="H248" i="1"/>
  <c r="G248" i="1"/>
  <c r="F248" i="1"/>
  <c r="E248" i="1"/>
  <c r="J247" i="1"/>
  <c r="I247" i="1"/>
  <c r="H247" i="1"/>
  <c r="G247" i="1"/>
  <c r="E247" i="1" s="1"/>
  <c r="F247" i="1"/>
  <c r="J246" i="1"/>
  <c r="I246" i="1"/>
  <c r="H246" i="1"/>
  <c r="G246" i="1"/>
  <c r="F246" i="1"/>
  <c r="E246" i="1"/>
  <c r="J245" i="1"/>
  <c r="I245" i="1"/>
  <c r="H245" i="1"/>
  <c r="G245" i="1"/>
  <c r="E245" i="1" s="1"/>
  <c r="F245" i="1"/>
  <c r="J244" i="1"/>
  <c r="I244" i="1"/>
  <c r="H244" i="1"/>
  <c r="G244" i="1"/>
  <c r="F244" i="1"/>
  <c r="E244" i="1"/>
  <c r="J243" i="1"/>
  <c r="I243" i="1"/>
  <c r="H243" i="1"/>
  <c r="G243" i="1"/>
  <c r="E243" i="1" s="1"/>
  <c r="F243" i="1"/>
  <c r="G242" i="1"/>
  <c r="E241" i="1"/>
  <c r="E240" i="1"/>
  <c r="E239" i="1"/>
  <c r="E238" i="1"/>
  <c r="E237" i="1"/>
  <c r="J236" i="1"/>
  <c r="I236" i="1"/>
  <c r="H236" i="1"/>
  <c r="H208" i="1" s="1"/>
  <c r="G236" i="1"/>
  <c r="F236" i="1"/>
  <c r="E235" i="1"/>
  <c r="E234" i="1"/>
  <c r="E232" i="1"/>
  <c r="J230" i="1"/>
  <c r="I230" i="1"/>
  <c r="H230" i="1"/>
  <c r="G230" i="1"/>
  <c r="F230" i="1"/>
  <c r="E230" i="1"/>
  <c r="E228" i="1"/>
  <c r="J224" i="1"/>
  <c r="I224" i="1"/>
  <c r="H224" i="1"/>
  <c r="E224" i="1" s="1"/>
  <c r="E222" i="1"/>
  <c r="J218" i="1"/>
  <c r="I218" i="1"/>
  <c r="H218" i="1"/>
  <c r="G218" i="1"/>
  <c r="G206" i="1" s="1"/>
  <c r="F218" i="1"/>
  <c r="E218" i="1"/>
  <c r="E216" i="1"/>
  <c r="J212" i="1"/>
  <c r="I212" i="1"/>
  <c r="H212" i="1"/>
  <c r="G212" i="1"/>
  <c r="F212" i="1"/>
  <c r="E212" i="1" s="1"/>
  <c r="J211" i="1"/>
  <c r="I211" i="1"/>
  <c r="H211" i="1"/>
  <c r="G211" i="1"/>
  <c r="F211" i="1"/>
  <c r="E211" i="1" s="1"/>
  <c r="J210" i="1"/>
  <c r="I210" i="1"/>
  <c r="H210" i="1"/>
  <c r="G210" i="1"/>
  <c r="F210" i="1"/>
  <c r="J209" i="1"/>
  <c r="I209" i="1"/>
  <c r="H209" i="1"/>
  <c r="G209" i="1"/>
  <c r="F209" i="1"/>
  <c r="E209" i="1" s="1"/>
  <c r="J208" i="1"/>
  <c r="I208" i="1"/>
  <c r="G208" i="1"/>
  <c r="F208" i="1"/>
  <c r="J207" i="1"/>
  <c r="I207" i="1"/>
  <c r="H207" i="1"/>
  <c r="G207" i="1"/>
  <c r="F207" i="1"/>
  <c r="E207" i="1" s="1"/>
  <c r="J206" i="1"/>
  <c r="H206" i="1"/>
  <c r="F206" i="1"/>
  <c r="E204" i="1"/>
  <c r="E202" i="1"/>
  <c r="I200" i="1"/>
  <c r="H200" i="1"/>
  <c r="G200" i="1"/>
  <c r="F200" i="1"/>
  <c r="E200" i="1"/>
  <c r="E198" i="1"/>
  <c r="E197" i="1"/>
  <c r="J194" i="1"/>
  <c r="I194" i="1"/>
  <c r="H194" i="1"/>
  <c r="G194" i="1"/>
  <c r="F194" i="1"/>
  <c r="E194" i="1"/>
  <c r="E192" i="1"/>
  <c r="J188" i="1"/>
  <c r="J170" i="1" s="1"/>
  <c r="I188" i="1"/>
  <c r="H188" i="1"/>
  <c r="H170" i="1" s="1"/>
  <c r="G188" i="1"/>
  <c r="F188" i="1"/>
  <c r="F170" i="1" s="1"/>
  <c r="E186" i="1"/>
  <c r="J182" i="1"/>
  <c r="I182" i="1"/>
  <c r="H182" i="1"/>
  <c r="G182" i="1"/>
  <c r="F182" i="1"/>
  <c r="E182" i="1"/>
  <c r="E180" i="1"/>
  <c r="J176" i="1"/>
  <c r="I176" i="1"/>
  <c r="H176" i="1"/>
  <c r="G176" i="1"/>
  <c r="F176" i="1"/>
  <c r="J175" i="1"/>
  <c r="I175" i="1"/>
  <c r="H175" i="1"/>
  <c r="G175" i="1"/>
  <c r="F175" i="1"/>
  <c r="E175" i="1" s="1"/>
  <c r="J174" i="1"/>
  <c r="I174" i="1"/>
  <c r="H174" i="1"/>
  <c r="G174" i="1"/>
  <c r="F174" i="1"/>
  <c r="E174" i="1" s="1"/>
  <c r="J173" i="1"/>
  <c r="I173" i="1"/>
  <c r="H173" i="1"/>
  <c r="G173" i="1"/>
  <c r="F173" i="1"/>
  <c r="J172" i="1"/>
  <c r="I172" i="1"/>
  <c r="H172" i="1"/>
  <c r="G172" i="1"/>
  <c r="F172" i="1"/>
  <c r="J171" i="1"/>
  <c r="I171" i="1"/>
  <c r="H171" i="1"/>
  <c r="G171" i="1"/>
  <c r="F171" i="1"/>
  <c r="E171" i="1" s="1"/>
  <c r="E168" i="1"/>
  <c r="J164" i="1"/>
  <c r="I164" i="1"/>
  <c r="I152" i="1" s="1"/>
  <c r="H164" i="1"/>
  <c r="G164" i="1"/>
  <c r="G152" i="1" s="1"/>
  <c r="F164" i="1"/>
  <c r="E162" i="1"/>
  <c r="J158" i="1"/>
  <c r="J152" i="1" s="1"/>
  <c r="I158" i="1"/>
  <c r="H158" i="1"/>
  <c r="H152" i="1" s="1"/>
  <c r="G158" i="1"/>
  <c r="F158" i="1"/>
  <c r="E158" i="1" s="1"/>
  <c r="J157" i="1"/>
  <c r="I157" i="1"/>
  <c r="H157" i="1"/>
  <c r="G157" i="1"/>
  <c r="F157" i="1"/>
  <c r="J156" i="1"/>
  <c r="J126" i="1" s="1"/>
  <c r="I156" i="1"/>
  <c r="H156" i="1"/>
  <c r="H126" i="1" s="1"/>
  <c r="G156" i="1"/>
  <c r="F156" i="1"/>
  <c r="J155" i="1"/>
  <c r="I155" i="1"/>
  <c r="H155" i="1"/>
  <c r="G155" i="1"/>
  <c r="F155" i="1"/>
  <c r="J154" i="1"/>
  <c r="J124" i="1" s="1"/>
  <c r="I154" i="1"/>
  <c r="H154" i="1"/>
  <c r="G154" i="1"/>
  <c r="F154" i="1"/>
  <c r="J153" i="1"/>
  <c r="I153" i="1"/>
  <c r="H153" i="1"/>
  <c r="G153" i="1"/>
  <c r="F153" i="1"/>
  <c r="F152" i="1"/>
  <c r="E151" i="1"/>
  <c r="E150" i="1"/>
  <c r="E149" i="1"/>
  <c r="E148" i="1"/>
  <c r="E147" i="1"/>
  <c r="H146" i="1"/>
  <c r="G146" i="1"/>
  <c r="F146" i="1"/>
  <c r="E146" i="1"/>
  <c r="E144" i="1"/>
  <c r="J140" i="1"/>
  <c r="J128" i="1" s="1"/>
  <c r="I140" i="1"/>
  <c r="H140" i="1"/>
  <c r="H128" i="1" s="1"/>
  <c r="G140" i="1"/>
  <c r="F140" i="1"/>
  <c r="E138" i="1"/>
  <c r="J134" i="1"/>
  <c r="I134" i="1"/>
  <c r="I128" i="1" s="1"/>
  <c r="H134" i="1"/>
  <c r="G134" i="1"/>
  <c r="E134" i="1" s="1"/>
  <c r="F134" i="1"/>
  <c r="J133" i="1"/>
  <c r="I133" i="1"/>
  <c r="H133" i="1"/>
  <c r="G133" i="1"/>
  <c r="G127" i="1" s="1"/>
  <c r="F133" i="1"/>
  <c r="E133" i="1"/>
  <c r="J132" i="1"/>
  <c r="I132" i="1"/>
  <c r="I126" i="1" s="1"/>
  <c r="H132" i="1"/>
  <c r="G132" i="1"/>
  <c r="E132" i="1" s="1"/>
  <c r="F132" i="1"/>
  <c r="J131" i="1"/>
  <c r="I131" i="1"/>
  <c r="I125" i="1" s="1"/>
  <c r="I10" i="1" s="1"/>
  <c r="H131" i="1"/>
  <c r="G131" i="1"/>
  <c r="G125" i="1" s="1"/>
  <c r="F131" i="1"/>
  <c r="J130" i="1"/>
  <c r="I130" i="1"/>
  <c r="I124" i="1" s="1"/>
  <c r="H130" i="1"/>
  <c r="G130" i="1"/>
  <c r="E130" i="1" s="1"/>
  <c r="F130" i="1"/>
  <c r="J129" i="1"/>
  <c r="I129" i="1"/>
  <c r="H129" i="1"/>
  <c r="G129" i="1"/>
  <c r="G123" i="1" s="1"/>
  <c r="G8" i="1" s="1"/>
  <c r="F129" i="1"/>
  <c r="E129" i="1"/>
  <c r="I127" i="1"/>
  <c r="I12" i="1" s="1"/>
  <c r="G126" i="1"/>
  <c r="G11" i="1" s="1"/>
  <c r="I123" i="1"/>
  <c r="E118" i="1"/>
  <c r="E116" i="1"/>
  <c r="J114" i="1"/>
  <c r="I114" i="1"/>
  <c r="I108" i="1" s="1"/>
  <c r="H114" i="1"/>
  <c r="F114" i="1"/>
  <c r="J113" i="1"/>
  <c r="I113" i="1"/>
  <c r="H113" i="1"/>
  <c r="H95" i="1" s="1"/>
  <c r="G113" i="1"/>
  <c r="F113" i="1"/>
  <c r="E113" i="1" s="1"/>
  <c r="J112" i="1"/>
  <c r="I112" i="1"/>
  <c r="H112" i="1"/>
  <c r="G112" i="1"/>
  <c r="F112" i="1"/>
  <c r="E112" i="1" s="1"/>
  <c r="J111" i="1"/>
  <c r="I111" i="1"/>
  <c r="H111" i="1"/>
  <c r="G111" i="1"/>
  <c r="F111" i="1"/>
  <c r="E111" i="1" s="1"/>
  <c r="J110" i="1"/>
  <c r="I110" i="1"/>
  <c r="H110" i="1"/>
  <c r="G110" i="1"/>
  <c r="F110" i="1"/>
  <c r="E110" i="1" s="1"/>
  <c r="J109" i="1"/>
  <c r="I109" i="1"/>
  <c r="H109" i="1"/>
  <c r="G109" i="1"/>
  <c r="F109" i="1"/>
  <c r="E109" i="1"/>
  <c r="J108" i="1"/>
  <c r="H108" i="1"/>
  <c r="G108" i="1"/>
  <c r="F108" i="1"/>
  <c r="E106" i="1"/>
  <c r="E104" i="1"/>
  <c r="I102" i="1"/>
  <c r="I96" i="1" s="1"/>
  <c r="I90" i="1" s="1"/>
  <c r="H102" i="1"/>
  <c r="J101" i="1"/>
  <c r="J95" i="1" s="1"/>
  <c r="I101" i="1"/>
  <c r="H101" i="1"/>
  <c r="F101" i="1"/>
  <c r="E101" i="1"/>
  <c r="J100" i="1"/>
  <c r="I100" i="1"/>
  <c r="H100" i="1"/>
  <c r="G100" i="1"/>
  <c r="F100" i="1"/>
  <c r="J99" i="1"/>
  <c r="I99" i="1"/>
  <c r="H99" i="1"/>
  <c r="G99" i="1"/>
  <c r="F99" i="1"/>
  <c r="E99" i="1" s="1"/>
  <c r="J98" i="1"/>
  <c r="I98" i="1"/>
  <c r="H98" i="1"/>
  <c r="G98" i="1"/>
  <c r="F98" i="1"/>
  <c r="E98" i="1" s="1"/>
  <c r="J97" i="1"/>
  <c r="I97" i="1"/>
  <c r="H97" i="1"/>
  <c r="G97" i="1"/>
  <c r="F97" i="1"/>
  <c r="E97" i="1"/>
  <c r="J96" i="1"/>
  <c r="H96" i="1"/>
  <c r="G96" i="1"/>
  <c r="F96" i="1"/>
  <c r="I95" i="1"/>
  <c r="G95" i="1"/>
  <c r="J94" i="1"/>
  <c r="I94" i="1"/>
  <c r="H94" i="1"/>
  <c r="G94" i="1"/>
  <c r="F94" i="1"/>
  <c r="J93" i="1"/>
  <c r="I93" i="1"/>
  <c r="H93" i="1"/>
  <c r="G93" i="1"/>
  <c r="F93" i="1"/>
  <c r="E93" i="1" s="1"/>
  <c r="J92" i="1"/>
  <c r="I92" i="1"/>
  <c r="H92" i="1"/>
  <c r="G92" i="1"/>
  <c r="F92" i="1"/>
  <c r="E92" i="1" s="1"/>
  <c r="J91" i="1"/>
  <c r="I91" i="1"/>
  <c r="H91" i="1"/>
  <c r="G91" i="1"/>
  <c r="F91" i="1"/>
  <c r="E91" i="1"/>
  <c r="J90" i="1"/>
  <c r="H90" i="1"/>
  <c r="G90" i="1"/>
  <c r="F90" i="1"/>
  <c r="E86" i="1"/>
  <c r="E84" i="1"/>
  <c r="I82" i="1"/>
  <c r="H82" i="1"/>
  <c r="G82" i="1"/>
  <c r="F82" i="1"/>
  <c r="E82" i="1" s="1"/>
  <c r="J81" i="1"/>
  <c r="I81" i="1"/>
  <c r="I63" i="1" s="1"/>
  <c r="H81" i="1"/>
  <c r="H63" i="1" s="1"/>
  <c r="G81" i="1"/>
  <c r="E81" i="1" s="1"/>
  <c r="F81" i="1"/>
  <c r="J80" i="1"/>
  <c r="J62" i="1" s="1"/>
  <c r="I80" i="1"/>
  <c r="I62" i="1" s="1"/>
  <c r="H80" i="1"/>
  <c r="G80" i="1"/>
  <c r="G62" i="1" s="1"/>
  <c r="F80" i="1"/>
  <c r="E80" i="1" s="1"/>
  <c r="J79" i="1"/>
  <c r="I79" i="1"/>
  <c r="I61" i="1" s="1"/>
  <c r="H79" i="1"/>
  <c r="G79" i="1"/>
  <c r="E79" i="1" s="1"/>
  <c r="F79" i="1"/>
  <c r="J78" i="1"/>
  <c r="I78" i="1"/>
  <c r="H78" i="1"/>
  <c r="G78" i="1"/>
  <c r="G60" i="1" s="1"/>
  <c r="F78" i="1"/>
  <c r="E78" i="1" s="1"/>
  <c r="J77" i="1"/>
  <c r="I77" i="1"/>
  <c r="I59" i="1" s="1"/>
  <c r="H77" i="1"/>
  <c r="H59" i="1" s="1"/>
  <c r="G77" i="1"/>
  <c r="E77" i="1" s="1"/>
  <c r="F77" i="1"/>
  <c r="J76" i="1"/>
  <c r="I76" i="1"/>
  <c r="H76" i="1"/>
  <c r="G76" i="1"/>
  <c r="G58" i="1" s="1"/>
  <c r="F76" i="1"/>
  <c r="E76" i="1" s="1"/>
  <c r="E74" i="1"/>
  <c r="E72" i="1"/>
  <c r="I70" i="1"/>
  <c r="I64" i="1" s="1"/>
  <c r="I58" i="1" s="1"/>
  <c r="H70" i="1"/>
  <c r="G70" i="1"/>
  <c r="F70" i="1"/>
  <c r="E70" i="1"/>
  <c r="J69" i="1"/>
  <c r="I69" i="1"/>
  <c r="H69" i="1"/>
  <c r="G69" i="1"/>
  <c r="F69" i="1"/>
  <c r="J68" i="1"/>
  <c r="I68" i="1"/>
  <c r="H68" i="1"/>
  <c r="G68" i="1"/>
  <c r="F68" i="1"/>
  <c r="F62" i="1" s="1"/>
  <c r="J67" i="1"/>
  <c r="J61" i="1" s="1"/>
  <c r="I67" i="1"/>
  <c r="H67" i="1"/>
  <c r="G67" i="1"/>
  <c r="F67" i="1"/>
  <c r="E67" i="1" s="1"/>
  <c r="E61" i="1" s="1"/>
  <c r="J66" i="1"/>
  <c r="J60" i="1" s="1"/>
  <c r="I66" i="1"/>
  <c r="H66" i="1"/>
  <c r="G66" i="1"/>
  <c r="F66" i="1"/>
  <c r="E66" i="1"/>
  <c r="E60" i="1" s="1"/>
  <c r="J65" i="1"/>
  <c r="I65" i="1"/>
  <c r="H65" i="1"/>
  <c r="G65" i="1"/>
  <c r="F65" i="1"/>
  <c r="J64" i="1"/>
  <c r="H64" i="1"/>
  <c r="G64" i="1"/>
  <c r="F64" i="1"/>
  <c r="J63" i="1"/>
  <c r="G63" i="1"/>
  <c r="F63" i="1"/>
  <c r="H62" i="1"/>
  <c r="H61" i="1"/>
  <c r="G61" i="1"/>
  <c r="I60" i="1"/>
  <c r="H60" i="1"/>
  <c r="J59" i="1"/>
  <c r="G59" i="1"/>
  <c r="F59" i="1"/>
  <c r="J58" i="1"/>
  <c r="H58" i="1"/>
  <c r="E55" i="1"/>
  <c r="E49" i="1" s="1"/>
  <c r="E53" i="1"/>
  <c r="I51" i="1"/>
  <c r="H51" i="1"/>
  <c r="H45" i="1" s="1"/>
  <c r="H39" i="1" s="1"/>
  <c r="G51" i="1"/>
  <c r="E51" i="1" s="1"/>
  <c r="E45" i="1" s="1"/>
  <c r="E39" i="1" s="1"/>
  <c r="F51" i="1"/>
  <c r="J50" i="1"/>
  <c r="J44" i="1" s="1"/>
  <c r="I50" i="1"/>
  <c r="H50" i="1"/>
  <c r="G50" i="1"/>
  <c r="F50" i="1"/>
  <c r="F44" i="1" s="1"/>
  <c r="E50" i="1"/>
  <c r="E44" i="1" s="1"/>
  <c r="J49" i="1"/>
  <c r="I49" i="1"/>
  <c r="H49" i="1"/>
  <c r="H43" i="1" s="1"/>
  <c r="F49" i="1"/>
  <c r="F43" i="1" s="1"/>
  <c r="J48" i="1"/>
  <c r="J42" i="1" s="1"/>
  <c r="I48" i="1"/>
  <c r="H48" i="1"/>
  <c r="H42" i="1" s="1"/>
  <c r="G48" i="1"/>
  <c r="F48" i="1"/>
  <c r="F42" i="1" s="1"/>
  <c r="E48" i="1"/>
  <c r="J47" i="1"/>
  <c r="J41" i="1" s="1"/>
  <c r="I47" i="1"/>
  <c r="H47" i="1"/>
  <c r="H41" i="1" s="1"/>
  <c r="F47" i="1"/>
  <c r="E47" i="1"/>
  <c r="E41" i="1" s="1"/>
  <c r="J46" i="1"/>
  <c r="I46" i="1"/>
  <c r="I40" i="1" s="1"/>
  <c r="H46" i="1"/>
  <c r="G46" i="1"/>
  <c r="G40" i="1" s="1"/>
  <c r="F46" i="1"/>
  <c r="E46" i="1"/>
  <c r="E40" i="1" s="1"/>
  <c r="J45" i="1"/>
  <c r="I45" i="1"/>
  <c r="I39" i="1" s="1"/>
  <c r="G45" i="1"/>
  <c r="F45" i="1"/>
  <c r="F39" i="1" s="1"/>
  <c r="I44" i="1"/>
  <c r="H44" i="1"/>
  <c r="G44" i="1"/>
  <c r="J43" i="1"/>
  <c r="I43" i="1"/>
  <c r="G43" i="1"/>
  <c r="E43" i="1"/>
  <c r="I42" i="1"/>
  <c r="G42" i="1"/>
  <c r="E42" i="1"/>
  <c r="I41" i="1"/>
  <c r="G41" i="1"/>
  <c r="F41" i="1"/>
  <c r="J40" i="1"/>
  <c r="H40" i="1"/>
  <c r="F40" i="1"/>
  <c r="J39" i="1"/>
  <c r="G39" i="1"/>
  <c r="E36" i="1"/>
  <c r="E34" i="1"/>
  <c r="E33" i="1"/>
  <c r="I32" i="1"/>
  <c r="H32" i="1"/>
  <c r="G32" i="1"/>
  <c r="F32" i="1"/>
  <c r="E32" i="1"/>
  <c r="I30" i="1"/>
  <c r="F30" i="1"/>
  <c r="F24" i="1" s="1"/>
  <c r="E30" i="1"/>
  <c r="I28" i="1"/>
  <c r="I22" i="1" s="1"/>
  <c r="I16" i="1" s="1"/>
  <c r="F28" i="1"/>
  <c r="E28" i="1"/>
  <c r="E22" i="1" s="1"/>
  <c r="I27" i="1"/>
  <c r="H27" i="1"/>
  <c r="H21" i="1" s="1"/>
  <c r="H15" i="1" s="1"/>
  <c r="G27" i="1"/>
  <c r="F27" i="1"/>
  <c r="F21" i="1" s="1"/>
  <c r="E27" i="1"/>
  <c r="I26" i="1"/>
  <c r="I20" i="1" s="1"/>
  <c r="I14" i="1" s="1"/>
  <c r="G26" i="1"/>
  <c r="J25" i="1"/>
  <c r="J19" i="1" s="1"/>
  <c r="I25" i="1"/>
  <c r="H25" i="1"/>
  <c r="G25" i="1"/>
  <c r="F25" i="1"/>
  <c r="F19" i="1" s="1"/>
  <c r="E19" i="1" s="1"/>
  <c r="E25" i="1"/>
  <c r="J24" i="1"/>
  <c r="J18" i="1" s="1"/>
  <c r="J11" i="1" s="1"/>
  <c r="I24" i="1"/>
  <c r="H24" i="1"/>
  <c r="H18" i="1" s="1"/>
  <c r="E24" i="1"/>
  <c r="J23" i="1"/>
  <c r="I23" i="1"/>
  <c r="H23" i="1"/>
  <c r="G23" i="1"/>
  <c r="G17" i="1" s="1"/>
  <c r="G10" i="1" s="1"/>
  <c r="F23" i="1"/>
  <c r="E23" i="1"/>
  <c r="J22" i="1"/>
  <c r="F22" i="1"/>
  <c r="J21" i="1"/>
  <c r="I21" i="1"/>
  <c r="G21" i="1"/>
  <c r="E21" i="1"/>
  <c r="J20" i="1"/>
  <c r="H20" i="1"/>
  <c r="G20" i="1"/>
  <c r="G14" i="1" s="1"/>
  <c r="I19" i="1"/>
  <c r="H19" i="1"/>
  <c r="G19" i="1"/>
  <c r="G12" i="1" s="1"/>
  <c r="I18" i="1"/>
  <c r="I11" i="1" s="1"/>
  <c r="G18" i="1"/>
  <c r="F18" i="1"/>
  <c r="E18" i="1" s="1"/>
  <c r="J17" i="1"/>
  <c r="I17" i="1"/>
  <c r="H17" i="1"/>
  <c r="F17" i="1"/>
  <c r="E17" i="1" s="1"/>
  <c r="J16" i="1"/>
  <c r="H16" i="1"/>
  <c r="G16" i="1"/>
  <c r="F16" i="1"/>
  <c r="J15" i="1"/>
  <c r="I15" i="1"/>
  <c r="G15" i="1"/>
  <c r="F15" i="1"/>
  <c r="E15" i="1" s="1"/>
  <c r="J14" i="1"/>
  <c r="H14" i="1"/>
  <c r="H11" i="1"/>
  <c r="I8" i="1"/>
  <c r="J7" i="1" l="1"/>
  <c r="J9" i="1"/>
  <c r="I9" i="1"/>
  <c r="E64" i="1"/>
  <c r="E58" i="1" s="1"/>
  <c r="H10" i="1"/>
  <c r="E170" i="1"/>
  <c r="E131" i="1"/>
  <c r="E152" i="1"/>
  <c r="E154" i="1"/>
  <c r="E254" i="1"/>
  <c r="F242" i="1"/>
  <c r="E242" i="1" s="1"/>
  <c r="E279" i="1"/>
  <c r="E344" i="1"/>
  <c r="E392" i="1"/>
  <c r="H386" i="1"/>
  <c r="H122" i="1" s="1"/>
  <c r="H7" i="1" s="1"/>
  <c r="E16" i="1"/>
  <c r="F58" i="1"/>
  <c r="E65" i="1"/>
  <c r="E59" i="1" s="1"/>
  <c r="E68" i="1"/>
  <c r="E62" i="1" s="1"/>
  <c r="F95" i="1"/>
  <c r="E95" i="1" s="1"/>
  <c r="E102" i="1"/>
  <c r="E114" i="1"/>
  <c r="E140" i="1"/>
  <c r="F128" i="1"/>
  <c r="J122" i="1"/>
  <c r="H123" i="1"/>
  <c r="H8" i="1" s="1"/>
  <c r="F125" i="1"/>
  <c r="E125" i="1" s="1"/>
  <c r="E155" i="1"/>
  <c r="J125" i="1"/>
  <c r="J10" i="1" s="1"/>
  <c r="H127" i="1"/>
  <c r="H12" i="1" s="1"/>
  <c r="E172" i="1"/>
  <c r="E176" i="1"/>
  <c r="G170" i="1"/>
  <c r="E210" i="1"/>
  <c r="I206" i="1"/>
  <c r="I122" i="1" s="1"/>
  <c r="I7" i="1" s="1"/>
  <c r="E236" i="1"/>
  <c r="E334" i="1"/>
  <c r="F280" i="1"/>
  <c r="E280" i="1" s="1"/>
  <c r="E375" i="1"/>
  <c r="E379" i="1"/>
  <c r="E386" i="1"/>
  <c r="F61" i="1"/>
  <c r="E90" i="1"/>
  <c r="E96" i="1"/>
  <c r="E108" i="1"/>
  <c r="G124" i="1"/>
  <c r="G9" i="1" s="1"/>
  <c r="G128" i="1"/>
  <c r="H124" i="1"/>
  <c r="H9" i="1" s="1"/>
  <c r="E156" i="1"/>
  <c r="E164" i="1"/>
  <c r="E173" i="1"/>
  <c r="E188" i="1"/>
  <c r="E281" i="1"/>
  <c r="E345" i="1"/>
  <c r="E349" i="1"/>
  <c r="E356" i="1"/>
  <c r="G344" i="1"/>
  <c r="F26" i="1"/>
  <c r="F60" i="1"/>
  <c r="E69" i="1"/>
  <c r="E63" i="1" s="1"/>
  <c r="E94" i="1"/>
  <c r="E100" i="1"/>
  <c r="F123" i="1"/>
  <c r="E153" i="1"/>
  <c r="J123" i="1"/>
  <c r="J8" i="1" s="1"/>
  <c r="H125" i="1"/>
  <c r="F127" i="1"/>
  <c r="E157" i="1"/>
  <c r="J127" i="1"/>
  <c r="J12" i="1" s="1"/>
  <c r="I170" i="1"/>
  <c r="E208" i="1"/>
  <c r="G278" i="1"/>
  <c r="E336" i="1"/>
  <c r="F282" i="1"/>
  <c r="E282" i="1" s="1"/>
  <c r="E333" i="1"/>
  <c r="E335" i="1"/>
  <c r="E337" i="1"/>
  <c r="E206" i="1" l="1"/>
  <c r="E127" i="1"/>
  <c r="F12" i="1"/>
  <c r="E12" i="1" s="1"/>
  <c r="E123" i="1"/>
  <c r="E128" i="1"/>
  <c r="F20" i="1"/>
  <c r="F14" i="1" s="1"/>
  <c r="E26" i="1"/>
  <c r="E20" i="1" s="1"/>
  <c r="G122" i="1"/>
  <c r="G7" i="1" s="1"/>
  <c r="F10" i="1"/>
  <c r="E10" i="1" s="1"/>
  <c r="F126" i="1"/>
  <c r="F8" i="1"/>
  <c r="E8" i="1" s="1"/>
  <c r="F278" i="1"/>
  <c r="E278" i="1" s="1"/>
  <c r="F124" i="1"/>
  <c r="F122" i="1" l="1"/>
  <c r="E122" i="1" s="1"/>
  <c r="E126" i="1"/>
  <c r="F11" i="1"/>
  <c r="E14" i="1"/>
  <c r="E124" i="1"/>
  <c r="F9" i="1"/>
  <c r="E9" i="1" s="1"/>
  <c r="F7" i="1" l="1"/>
  <c r="E7" i="1" s="1"/>
</calcChain>
</file>

<file path=xl/comments1.xml><?xml version="1.0" encoding="utf-8"?>
<comments xmlns="http://schemas.openxmlformats.org/spreadsheetml/2006/main">
  <authors>
    <author>Петрова Ольга Владимировна</author>
  </authors>
  <commentList>
    <comment ref="H198" authorId="0" shapeId="0">
      <text>
        <r>
          <rPr>
            <b/>
            <sz val="9"/>
            <color indexed="81"/>
            <rFont val="Tahoma"/>
            <charset val="1"/>
          </rPr>
          <t xml:space="preserve">4957,4-3624,4=1333,0
</t>
        </r>
      </text>
    </comment>
  </commentList>
</comments>
</file>

<file path=xl/sharedStrings.xml><?xml version="1.0" encoding="utf-8"?>
<sst xmlns="http://schemas.openxmlformats.org/spreadsheetml/2006/main" count="669" uniqueCount="149">
  <si>
    <t>Приложение № 1 к муниципальной программе "Социально-экономическое развитие муниципального  образования "Сусанинское сельское поселение" на 2022 год и на плановый период 2023 - 2026 годов" (постановление от 10.01.2024 года № 4</t>
  </si>
  <si>
    <t xml:space="preserve">Перечень мероприятий, объемы и источники финансирования   муниципальной программы "Социально-экономическое  развитие муниципального образования  "Сусанинское сельское поселение на 2022 год и на плановый период 2023  -   2026 годов" </t>
  </si>
  <si>
    <t>№п/п</t>
  </si>
  <si>
    <t>Наименование структурного элемента</t>
  </si>
  <si>
    <t>Источники финансирования</t>
  </si>
  <si>
    <t>Годы реализации</t>
  </si>
  <si>
    <t>Всего (тыс. руб.)</t>
  </si>
  <si>
    <t>Объем финансирования по годам (тыс. руб.)</t>
  </si>
  <si>
    <t>Ответствен-ный исполнитель, соисполнитель, участник</t>
  </si>
  <si>
    <t>2022 год</t>
  </si>
  <si>
    <t>2023 год</t>
  </si>
  <si>
    <t>2024 год</t>
  </si>
  <si>
    <t>2025 год</t>
  </si>
  <si>
    <t>2026 год</t>
  </si>
  <si>
    <t>Итого по муниципальной программе</t>
  </si>
  <si>
    <t>Итого</t>
  </si>
  <si>
    <t>2022 - 2024г.г.</t>
  </si>
  <si>
    <t>Федеральный бюджет</t>
  </si>
  <si>
    <t>Бюджет ЛО</t>
  </si>
  <si>
    <t>Бюджет ГМР</t>
  </si>
  <si>
    <t>Бюджет поселения</t>
  </si>
  <si>
    <t>Внебюджетные источники</t>
  </si>
  <si>
    <t>I.                   ФЕДЕРАЛЬНЫЕ ПРОЕКТЫ</t>
  </si>
  <si>
    <t>1.</t>
  </si>
  <si>
    <t>Федеральные проекты, входящие в состав национальных проектов</t>
  </si>
  <si>
    <t>1.1..</t>
  </si>
  <si>
    <t>Мероприятия, направленные на достижение цели федерального проекта "Комфортная городская среда"</t>
  </si>
  <si>
    <t>2022 - 2025г.г.</t>
  </si>
  <si>
    <t xml:space="preserve">Ведущий специалист </t>
  </si>
  <si>
    <t>1.1.1</t>
  </si>
  <si>
    <t xml:space="preserve">Реализация   программ формирования современной  городской среды </t>
  </si>
  <si>
    <t xml:space="preserve">Благоустройство общественной территории  в пос. Кобралово, парк  "Дикси" </t>
  </si>
  <si>
    <t>II.                   РЕГИОНАЛЬНЫЕ ПРОЕКТЫ</t>
  </si>
  <si>
    <t>Региональный проект "Формирование комфортной городской сред"</t>
  </si>
  <si>
    <t>1.1.2</t>
  </si>
  <si>
    <t xml:space="preserve">Благоустройство общественной территории  по адресу ЛО, Гатчинский район, пос. Семрино,Большой проспект "Семринский школьный парк" </t>
  </si>
  <si>
    <t xml:space="preserve">Зам.главы администрации,  ведущий специалист </t>
  </si>
  <si>
    <t xml:space="preserve">III.                     ПРОЕКТНАЯ ЧАСТЬ        </t>
  </si>
  <si>
    <t>2.</t>
  </si>
  <si>
    <t xml:space="preserve">Мероприятия, направленные на достижение целей проектов </t>
  </si>
  <si>
    <t>2.1.</t>
  </si>
  <si>
    <t>Реализация комплекса мероприятий по борьбе с борщевиком Сосновского</t>
  </si>
  <si>
    <t>2.1.1</t>
  </si>
  <si>
    <t>2.2.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</si>
  <si>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</si>
  <si>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2.2.1</t>
  </si>
  <si>
    <t>Мероприятия по созданию мест (площадок) накопления твердых коммунальных отходов</t>
  </si>
  <si>
    <t>Зам.главы администрации</t>
  </si>
  <si>
    <t>                   IV  ОТРАСЛЕВЫЕ ПРОЕКТЫ</t>
  </si>
  <si>
    <t>V.                   ПРОЦЕССНАЯ ЧАСТЬ</t>
  </si>
  <si>
    <t>3.</t>
  </si>
  <si>
    <t xml:space="preserve">Комплексы процессных мероприятий </t>
  </si>
  <si>
    <t>3.1.</t>
  </si>
  <si>
    <t>Комплекс процессных мероприятий "Стимулирование экономической активности"</t>
  </si>
  <si>
    <t>3.1.1.</t>
  </si>
  <si>
    <t>Мероприятия по развитию и поддержке предпринимательства</t>
  </si>
  <si>
    <t>Зам.главы администра- ции</t>
  </si>
  <si>
    <t>3.1.2.</t>
  </si>
  <si>
    <t>Мероприятия по выполнению комплексных кадастровых работ</t>
  </si>
  <si>
    <t>1.2.</t>
  </si>
  <si>
    <t>Мероприятия  в области информационно-коммуникационных технологий и связи</t>
  </si>
  <si>
    <t>3.2.</t>
  </si>
  <si>
    <t>Комплекс процессных мероприятий "Обеспечение безопасности на территории"</t>
  </si>
  <si>
    <t>3.2.1.</t>
  </si>
  <si>
    <t>Мероприятия по обеспечению первичных мер пожарной безопасности</t>
  </si>
  <si>
    <t>3.2.2.</t>
  </si>
  <si>
    <t>Мероприятия по профилактике терроризма и экстремизма</t>
  </si>
  <si>
    <t>3.3.</t>
  </si>
  <si>
    <t>Комплекс процессных мероприятий "Благоустройство территории"</t>
  </si>
  <si>
    <t>2022 -</t>
  </si>
  <si>
    <t>2024.г</t>
  </si>
  <si>
    <t>3.3.1.</t>
  </si>
  <si>
    <t xml:space="preserve">Обеспечение деятельности подведомственных учреждений </t>
  </si>
  <si>
    <t>Директор МКУ "Центр благоустройства и ЖКХ"</t>
  </si>
  <si>
    <t>3.3.2.</t>
  </si>
  <si>
    <t>Проведение мероприятий по организации уличного освещения</t>
  </si>
  <si>
    <t>3.3.3.</t>
  </si>
  <si>
    <t>Мероприятия по организации и содержанию мест захоронений</t>
  </si>
  <si>
    <t>3.3.4.</t>
  </si>
  <si>
    <t>Прочие мероприятия по благоустройству территории поселения</t>
  </si>
  <si>
    <t>3.3.5.</t>
  </si>
  <si>
    <t>Поддержка развития общественной инфраструктуры муниципального значения</t>
  </si>
  <si>
    <t>3.4.</t>
  </si>
  <si>
    <t>Комплекс процессных мероприятий "Развитие культуры, организация праздничных мероприятий"</t>
  </si>
  <si>
    <t>3.4.1.</t>
  </si>
  <si>
    <t>Мероприятия по обеспечению деятельности подведомственных учреждений культуры</t>
  </si>
  <si>
    <t>Директор МКУК Сусанинский КДЦ</t>
  </si>
  <si>
    <t>3.4.2.</t>
  </si>
  <si>
    <t>Мероприятия по обеспечению деятельности библиотек</t>
  </si>
  <si>
    <t>3.4.3.</t>
  </si>
  <si>
    <t>Проведение культурно-массовых мероприятий к праздничным и памятным датам</t>
  </si>
  <si>
    <t>Ведущий специалист</t>
  </si>
  <si>
    <t>3.4.4.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</si>
  <si>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</si>
  <si>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3.4.6.</t>
  </si>
  <si>
    <t>зам.главы администрации</t>
  </si>
  <si>
    <t>3.5.</t>
  </si>
  <si>
    <t>Комплекс процессных мероприятий "Развитие физической культуры, спорта и молодежной политики"</t>
  </si>
  <si>
    <t>3.5.1.</t>
  </si>
  <si>
    <t>Организация и проведение культурно-массовых молодежных мероприятий</t>
  </si>
  <si>
    <t>3.5.2.</t>
  </si>
  <si>
    <t>Реализация комплекса мер по профилактике девиантного поведения молодежи и трудовой адаптации несовершеннолетних</t>
  </si>
  <si>
    <t>3.5.3.</t>
  </si>
  <si>
    <t xml:space="preserve">Организация и проведение   мероприятий в  области физической культуры и спорта </t>
  </si>
  <si>
    <t>3.5.4.</t>
  </si>
  <si>
    <t>Реализация мероприятий по 03-оз</t>
  </si>
  <si>
    <t>3.5.5</t>
  </si>
  <si>
    <t>Поддержка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</si>
  <si>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>3.7.</t>
  </si>
  <si>
    <t>Комплекс процессных мероприятий «Содержание  автомобильных дорог "</t>
  </si>
  <si>
    <t>3.7.1.</t>
  </si>
  <si>
    <t>Содержание и уборка автомобильных дорог</t>
  </si>
  <si>
    <t>3.7.2.</t>
  </si>
  <si>
    <t>Проведение мероприятий по обеспечению безопасности дорожного движения</t>
  </si>
  <si>
    <t>3.7.3.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</si>
  <si>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</si>
  <si>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3.7.4.</t>
  </si>
  <si>
    <t>Ремонт автомобильных дорог общего пользования местного значения</t>
  </si>
  <si>
    <t>3.7.4.1</t>
  </si>
  <si>
    <t>Ремонт автомобильных дорог общего пользования местного значения п. Семрино, 1 линия</t>
  </si>
  <si>
    <t>3.7.4.2</t>
  </si>
  <si>
    <t>Ремонт автомобильных дорог общего пользования местного значения п. Кобралово, ул. Ленинградская</t>
  </si>
  <si>
    <t>3.7.5.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</si>
  <si>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</si>
  <si>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3.7.5.1</t>
  </si>
  <si>
    <t xml:space="preserve">Обустройство автомобильной дороги п. Сусанино,3 линия </t>
  </si>
  <si>
    <t>3.7.6.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</si>
  <si>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</si>
  <si>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2022г.</t>
  </si>
  <si>
    <t>3.7.6.1.</t>
  </si>
  <si>
    <t>Ремонт автомобильной дороги д. Виркино</t>
  </si>
  <si>
    <t>3.8.</t>
  </si>
  <si>
    <t>Комплекс процессных мероприятий "Жилищно-коммунальное хозяйство"</t>
  </si>
  <si>
    <t>3.8.1.</t>
  </si>
  <si>
    <t>Мероприятия в области жилищного хозяйства</t>
  </si>
  <si>
    <t>3.8.2.</t>
  </si>
  <si>
    <t>Мероприятия в области коммунального хозяйства</t>
  </si>
  <si>
    <t>3.8.3.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</si>
  <si>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</si>
  <si>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3.8.4.</t>
  </si>
  <si>
    <t>Оказание поддержки гражданам, пострадавшим в результате пожара муниципального жилищного фонда</t>
  </si>
  <si>
    <t>3.9.</t>
  </si>
  <si>
    <t>Комплекс процессных мероприятий "Энергосбережение и обеспечение энергоэффектиности "</t>
  </si>
  <si>
    <t>3.9.1</t>
  </si>
  <si>
    <t>Мероприятия по энергосбережению и повышению энергетической эффективности</t>
  </si>
  <si>
    <t>3.10.</t>
  </si>
  <si>
    <t>Комплекс процессных мероприятий "Формирование законопослушного поведения участников дорожного  движения"</t>
  </si>
  <si>
    <t>3.10.1.</t>
  </si>
  <si>
    <t>Организация и проведения мероприятий по профилактике дорожно-транспортных  происшествий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</si>
</sst>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7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H8" sqref="H8"/>
    </sheetView>
  </sheetViews>
  <sheetFormatPr defaultColWidth="9.109375" defaultRowHeight="13.8" x14ac:dyDescent="0.25"/>
  <cols>
    <col min="1" max="1" width="3.88671875" style="1" customWidth="1"/>
    <col min="2" max="2" width="22.5546875" style="2" customWidth="1"/>
    <col min="3" max="3" width="28.5546875" style="2" customWidth="1"/>
    <col min="4" max="4" width="8" style="2" customWidth="1"/>
    <col min="5" max="5" width="14.5546875" style="2" customWidth="1"/>
    <col min="6" max="6" width="11.109375" style="2" customWidth="1"/>
    <col min="7" max="7" width="12.44140625" style="2" customWidth="1"/>
    <col min="8" max="8" width="11.44140625" style="6" customWidth="1"/>
    <col min="9" max="10" width="10.5546875" style="2" customWidth="1"/>
    <col min="11" max="11" width="10.88671875" style="2" customWidth="1"/>
    <col min="12" max="16384" width="9.109375" style="2"/>
  </cols>
  <sheetData>
    <row r="1" spans="1:12" ht="40.950000000000003" customHeight="1" x14ac:dyDescent="0.25">
      <c r="E1" s="3" t="s">
        <v>0</v>
      </c>
      <c r="F1" s="3"/>
      <c r="G1" s="3"/>
      <c r="H1" s="3"/>
      <c r="I1" s="3"/>
      <c r="J1" s="3"/>
      <c r="K1" s="3"/>
      <c r="L1" s="4"/>
    </row>
    <row r="2" spans="1:12" ht="35.4" customHeight="1" x14ac:dyDescent="0.2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4"/>
    </row>
    <row r="3" spans="1:12" ht="9" customHeight="1" x14ac:dyDescent="0.25"/>
    <row r="4" spans="1:12" ht="39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10"/>
      <c r="H4" s="10"/>
      <c r="I4" s="10"/>
      <c r="J4" s="11"/>
      <c r="K4" s="12" t="s">
        <v>8</v>
      </c>
    </row>
    <row r="5" spans="1:12" x14ac:dyDescent="0.25">
      <c r="A5" s="7"/>
      <c r="B5" s="7"/>
      <c r="C5" s="7"/>
      <c r="D5" s="7"/>
      <c r="E5" s="8"/>
      <c r="F5" s="13" t="s">
        <v>9</v>
      </c>
      <c r="G5" s="13" t="s">
        <v>10</v>
      </c>
      <c r="H5" s="14" t="s">
        <v>11</v>
      </c>
      <c r="I5" s="13" t="s">
        <v>12</v>
      </c>
      <c r="J5" s="13" t="s">
        <v>13</v>
      </c>
      <c r="K5" s="12"/>
    </row>
    <row r="6" spans="1:12" ht="14.4" thickBot="1" x14ac:dyDescent="0.3">
      <c r="A6" s="15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7">
        <v>8</v>
      </c>
      <c r="I6" s="16">
        <v>9</v>
      </c>
      <c r="J6" s="16">
        <v>10</v>
      </c>
      <c r="K6" s="16">
        <v>11</v>
      </c>
    </row>
    <row r="7" spans="1:12" ht="15" customHeight="1" thickTop="1" x14ac:dyDescent="0.25">
      <c r="A7" s="18"/>
      <c r="B7" s="19" t="s">
        <v>14</v>
      </c>
      <c r="C7" s="20" t="s">
        <v>15</v>
      </c>
      <c r="D7" s="19" t="s">
        <v>16</v>
      </c>
      <c r="E7" s="21">
        <f>SUM(F7:J7)</f>
        <v>398318.89999999997</v>
      </c>
      <c r="F7" s="21">
        <f t="shared" ref="F7:J11" si="0">F14+F58+F122</f>
        <v>102154.4</v>
      </c>
      <c r="G7" s="21">
        <f t="shared" si="0"/>
        <v>98180.799999999988</v>
      </c>
      <c r="H7" s="22">
        <f>H14+H39+H58+H90+H122</f>
        <v>75557.900000000009</v>
      </c>
      <c r="I7" s="21">
        <f t="shared" ref="I7:J7" si="1">I14+I39+I58+I90+I122</f>
        <v>61047.5</v>
      </c>
      <c r="J7" s="21">
        <f t="shared" si="1"/>
        <v>61378.3</v>
      </c>
      <c r="K7" s="23"/>
    </row>
    <row r="8" spans="1:12" ht="13.5" customHeight="1" x14ac:dyDescent="0.25">
      <c r="A8" s="18"/>
      <c r="B8" s="19"/>
      <c r="C8" s="24" t="s">
        <v>17</v>
      </c>
      <c r="D8" s="19"/>
      <c r="E8" s="21">
        <f t="shared" ref="E8:E10" si="2">SUM(F8:J8)</f>
        <v>5208.8999999999996</v>
      </c>
      <c r="F8" s="25">
        <f t="shared" si="0"/>
        <v>0</v>
      </c>
      <c r="G8" s="25">
        <f t="shared" si="0"/>
        <v>2512</v>
      </c>
      <c r="H8" s="22">
        <f t="shared" ref="H8:H12" si="3">H15+H40+H59+H91+H123</f>
        <v>2696.9</v>
      </c>
      <c r="I8" s="25">
        <f>I15+I59+I123</f>
        <v>0</v>
      </c>
      <c r="J8" s="25">
        <f>J15+J59+J123</f>
        <v>0</v>
      </c>
      <c r="K8" s="26"/>
    </row>
    <row r="9" spans="1:12" x14ac:dyDescent="0.25">
      <c r="A9" s="18"/>
      <c r="B9" s="19"/>
      <c r="C9" s="24" t="s">
        <v>18</v>
      </c>
      <c r="D9" s="19"/>
      <c r="E9" s="21">
        <f t="shared" si="2"/>
        <v>34226.300000000003</v>
      </c>
      <c r="F9" s="25">
        <f t="shared" si="0"/>
        <v>10959.900000000001</v>
      </c>
      <c r="G9" s="25">
        <f t="shared" si="0"/>
        <v>17869.099999999999</v>
      </c>
      <c r="H9" s="27">
        <f t="shared" si="0"/>
        <v>2697</v>
      </c>
      <c r="I9" s="25">
        <f t="shared" si="0"/>
        <v>2700.3</v>
      </c>
      <c r="J9" s="25">
        <f t="shared" si="0"/>
        <v>0</v>
      </c>
      <c r="K9" s="26"/>
    </row>
    <row r="10" spans="1:12" x14ac:dyDescent="0.25">
      <c r="A10" s="18"/>
      <c r="B10" s="19"/>
      <c r="C10" s="24" t="s">
        <v>19</v>
      </c>
      <c r="D10" s="19"/>
      <c r="E10" s="21">
        <f t="shared" si="2"/>
        <v>10653.9</v>
      </c>
      <c r="F10" s="25">
        <f t="shared" si="0"/>
        <v>153.4</v>
      </c>
      <c r="G10" s="25">
        <f t="shared" si="0"/>
        <v>10146.6</v>
      </c>
      <c r="H10" s="27">
        <f t="shared" si="0"/>
        <v>353.9</v>
      </c>
      <c r="I10" s="25">
        <f t="shared" si="0"/>
        <v>0</v>
      </c>
      <c r="J10" s="25">
        <f t="shared" si="0"/>
        <v>0</v>
      </c>
      <c r="K10" s="26"/>
    </row>
    <row r="11" spans="1:12" x14ac:dyDescent="0.25">
      <c r="A11" s="18"/>
      <c r="B11" s="19"/>
      <c r="C11" s="24" t="s">
        <v>20</v>
      </c>
      <c r="D11" s="19"/>
      <c r="E11" s="21">
        <v>346021.2</v>
      </c>
      <c r="F11" s="25">
        <f t="shared" si="0"/>
        <v>91041.099999999991</v>
      </c>
      <c r="G11" s="25">
        <f t="shared" si="0"/>
        <v>67653.100000000006</v>
      </c>
      <c r="H11" s="27">
        <f t="shared" si="0"/>
        <v>56139.199999999997</v>
      </c>
      <c r="I11" s="25">
        <f t="shared" si="0"/>
        <v>57996.900000000009</v>
      </c>
      <c r="J11" s="25">
        <f t="shared" si="0"/>
        <v>54471.3</v>
      </c>
      <c r="K11" s="26"/>
    </row>
    <row r="12" spans="1:12" ht="17.399999999999999" customHeight="1" x14ac:dyDescent="0.25">
      <c r="A12" s="28"/>
      <c r="B12" s="23"/>
      <c r="C12" s="24" t="s">
        <v>21</v>
      </c>
      <c r="D12" s="23"/>
      <c r="E12" s="25">
        <f t="shared" ref="E12" si="4">SUM(F12:I12)</f>
        <v>0</v>
      </c>
      <c r="F12" s="25">
        <f>F19+F127</f>
        <v>0</v>
      </c>
      <c r="G12" s="25">
        <f>G19+G63+G127</f>
        <v>0</v>
      </c>
      <c r="H12" s="22">
        <f t="shared" si="3"/>
        <v>0</v>
      </c>
      <c r="I12" s="25">
        <f>I19+I63+I127</f>
        <v>0</v>
      </c>
      <c r="J12" s="25">
        <f>J19+J63+J127</f>
        <v>0</v>
      </c>
      <c r="K12" s="26"/>
    </row>
    <row r="13" spans="1:12" ht="23.25" customHeight="1" x14ac:dyDescent="0.25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2" ht="15" customHeight="1" x14ac:dyDescent="0.25">
      <c r="A14" s="29" t="s">
        <v>23</v>
      </c>
      <c r="B14" s="26" t="s">
        <v>24</v>
      </c>
      <c r="C14" s="24" t="s">
        <v>15</v>
      </c>
      <c r="D14" s="30" t="s">
        <v>16</v>
      </c>
      <c r="E14" s="25">
        <f>SUM(F14:I14)</f>
        <v>10714.9</v>
      </c>
      <c r="F14" s="25">
        <f t="shared" ref="F14:J25" si="5">F20</f>
        <v>0</v>
      </c>
      <c r="G14" s="25">
        <f t="shared" si="5"/>
        <v>10714.9</v>
      </c>
      <c r="H14" s="27">
        <f t="shared" si="5"/>
        <v>0</v>
      </c>
      <c r="I14" s="25">
        <f t="shared" si="5"/>
        <v>0</v>
      </c>
      <c r="J14" s="25">
        <f t="shared" si="5"/>
        <v>0</v>
      </c>
      <c r="K14" s="31"/>
    </row>
    <row r="15" spans="1:12" ht="20.25" customHeight="1" x14ac:dyDescent="0.25">
      <c r="A15" s="29"/>
      <c r="B15" s="26"/>
      <c r="C15" s="24" t="s">
        <v>17</v>
      </c>
      <c r="D15" s="19"/>
      <c r="E15" s="25">
        <f t="shared" ref="E15:E69" si="6">SUM(F15:I15)</f>
        <v>2512</v>
      </c>
      <c r="F15" s="25">
        <f t="shared" si="5"/>
        <v>0</v>
      </c>
      <c r="G15" s="25">
        <f t="shared" si="5"/>
        <v>2512</v>
      </c>
      <c r="H15" s="27">
        <f t="shared" si="5"/>
        <v>0</v>
      </c>
      <c r="I15" s="25">
        <f t="shared" si="5"/>
        <v>0</v>
      </c>
      <c r="J15" s="25">
        <f t="shared" si="5"/>
        <v>0</v>
      </c>
      <c r="K15" s="31"/>
    </row>
    <row r="16" spans="1:12" x14ac:dyDescent="0.25">
      <c r="A16" s="29"/>
      <c r="B16" s="26"/>
      <c r="C16" s="24" t="s">
        <v>18</v>
      </c>
      <c r="D16" s="19"/>
      <c r="E16" s="25">
        <f t="shared" si="6"/>
        <v>5488</v>
      </c>
      <c r="F16" s="25">
        <f t="shared" si="5"/>
        <v>0</v>
      </c>
      <c r="G16" s="25">
        <f t="shared" si="5"/>
        <v>5488</v>
      </c>
      <c r="H16" s="27">
        <f t="shared" si="5"/>
        <v>0</v>
      </c>
      <c r="I16" s="25">
        <f t="shared" si="5"/>
        <v>0</v>
      </c>
      <c r="J16" s="25">
        <f t="shared" si="5"/>
        <v>0</v>
      </c>
      <c r="K16" s="31"/>
    </row>
    <row r="17" spans="1:11" x14ac:dyDescent="0.25">
      <c r="A17" s="29"/>
      <c r="B17" s="26"/>
      <c r="C17" s="24" t="s">
        <v>19</v>
      </c>
      <c r="D17" s="19"/>
      <c r="E17" s="25">
        <f t="shared" si="6"/>
        <v>0</v>
      </c>
      <c r="F17" s="25">
        <f t="shared" si="5"/>
        <v>0</v>
      </c>
      <c r="G17" s="25">
        <f t="shared" si="5"/>
        <v>0</v>
      </c>
      <c r="H17" s="27">
        <f t="shared" si="5"/>
        <v>0</v>
      </c>
      <c r="I17" s="25">
        <f t="shared" si="5"/>
        <v>0</v>
      </c>
      <c r="J17" s="25">
        <f t="shared" si="5"/>
        <v>0</v>
      </c>
      <c r="K17" s="31"/>
    </row>
    <row r="18" spans="1:11" x14ac:dyDescent="0.25">
      <c r="A18" s="29"/>
      <c r="B18" s="26"/>
      <c r="C18" s="24" t="s">
        <v>20</v>
      </c>
      <c r="D18" s="19"/>
      <c r="E18" s="25">
        <f t="shared" si="6"/>
        <v>2714.9</v>
      </c>
      <c r="F18" s="25">
        <f t="shared" si="5"/>
        <v>0</v>
      </c>
      <c r="G18" s="25">
        <f t="shared" si="5"/>
        <v>2714.9</v>
      </c>
      <c r="H18" s="27">
        <f t="shared" si="5"/>
        <v>0</v>
      </c>
      <c r="I18" s="25">
        <f t="shared" si="5"/>
        <v>0</v>
      </c>
      <c r="J18" s="25">
        <f t="shared" si="5"/>
        <v>0</v>
      </c>
      <c r="K18" s="31"/>
    </row>
    <row r="19" spans="1:11" ht="16.5" customHeight="1" x14ac:dyDescent="0.25">
      <c r="A19" s="29"/>
      <c r="B19" s="26"/>
      <c r="C19" s="32" t="s">
        <v>21</v>
      </c>
      <c r="D19" s="23"/>
      <c r="E19" s="25">
        <f t="shared" si="6"/>
        <v>0</v>
      </c>
      <c r="F19" s="25">
        <f>F25</f>
        <v>0</v>
      </c>
      <c r="G19" s="25">
        <f t="shared" si="5"/>
        <v>0</v>
      </c>
      <c r="H19" s="27">
        <f t="shared" si="5"/>
        <v>0</v>
      </c>
      <c r="I19" s="25">
        <f t="shared" si="5"/>
        <v>0</v>
      </c>
      <c r="J19" s="25">
        <f t="shared" si="5"/>
        <v>0</v>
      </c>
      <c r="K19" s="31"/>
    </row>
    <row r="20" spans="1:11" ht="16.5" customHeight="1" x14ac:dyDescent="0.25">
      <c r="A20" s="33" t="s">
        <v>25</v>
      </c>
      <c r="B20" s="26" t="s">
        <v>26</v>
      </c>
      <c r="C20" s="24" t="s">
        <v>15</v>
      </c>
      <c r="D20" s="34" t="s">
        <v>27</v>
      </c>
      <c r="E20" s="25">
        <f t="shared" ref="E20:I25" si="7">E26</f>
        <v>10714.9</v>
      </c>
      <c r="F20" s="25">
        <f t="shared" si="7"/>
        <v>0</v>
      </c>
      <c r="G20" s="25">
        <f t="shared" si="7"/>
        <v>10714.9</v>
      </c>
      <c r="H20" s="27">
        <f t="shared" si="7"/>
        <v>0</v>
      </c>
      <c r="I20" s="25">
        <f t="shared" si="7"/>
        <v>0</v>
      </c>
      <c r="J20" s="25">
        <f t="shared" si="5"/>
        <v>0</v>
      </c>
      <c r="K20" s="31" t="s">
        <v>28</v>
      </c>
    </row>
    <row r="21" spans="1:11" ht="16.5" customHeight="1" x14ac:dyDescent="0.25">
      <c r="A21" s="33"/>
      <c r="B21" s="26"/>
      <c r="C21" s="24" t="s">
        <v>17</v>
      </c>
      <c r="D21" s="35"/>
      <c r="E21" s="25">
        <f t="shared" si="7"/>
        <v>2512</v>
      </c>
      <c r="F21" s="25">
        <f t="shared" si="7"/>
        <v>0</v>
      </c>
      <c r="G21" s="25">
        <f t="shared" si="7"/>
        <v>2512</v>
      </c>
      <c r="H21" s="27">
        <f t="shared" si="7"/>
        <v>0</v>
      </c>
      <c r="I21" s="25">
        <f t="shared" si="7"/>
        <v>0</v>
      </c>
      <c r="J21" s="25">
        <f t="shared" si="5"/>
        <v>0</v>
      </c>
      <c r="K21" s="31"/>
    </row>
    <row r="22" spans="1:11" ht="16.5" customHeight="1" x14ac:dyDescent="0.25">
      <c r="A22" s="33"/>
      <c r="B22" s="26"/>
      <c r="C22" s="24" t="s">
        <v>18</v>
      </c>
      <c r="D22" s="35"/>
      <c r="E22" s="25">
        <f t="shared" si="7"/>
        <v>5488</v>
      </c>
      <c r="F22" s="25">
        <f t="shared" si="7"/>
        <v>0</v>
      </c>
      <c r="G22" s="25">
        <v>5488</v>
      </c>
      <c r="H22" s="27"/>
      <c r="I22" s="25">
        <f t="shared" si="7"/>
        <v>0</v>
      </c>
      <c r="J22" s="25">
        <f t="shared" si="5"/>
        <v>0</v>
      </c>
      <c r="K22" s="31"/>
    </row>
    <row r="23" spans="1:11" ht="16.5" customHeight="1" x14ac:dyDescent="0.25">
      <c r="A23" s="33"/>
      <c r="B23" s="26"/>
      <c r="C23" s="24" t="s">
        <v>19</v>
      </c>
      <c r="D23" s="35"/>
      <c r="E23" s="25">
        <f t="shared" si="7"/>
        <v>0</v>
      </c>
      <c r="F23" s="25">
        <f t="shared" si="7"/>
        <v>0</v>
      </c>
      <c r="G23" s="25">
        <f t="shared" si="7"/>
        <v>0</v>
      </c>
      <c r="H23" s="27">
        <f t="shared" si="7"/>
        <v>0</v>
      </c>
      <c r="I23" s="25">
        <f t="shared" si="7"/>
        <v>0</v>
      </c>
      <c r="J23" s="25">
        <f t="shared" si="5"/>
        <v>0</v>
      </c>
      <c r="K23" s="31"/>
    </row>
    <row r="24" spans="1:11" ht="16.5" customHeight="1" x14ac:dyDescent="0.25">
      <c r="A24" s="33"/>
      <c r="B24" s="26"/>
      <c r="C24" s="24" t="s">
        <v>20</v>
      </c>
      <c r="D24" s="35"/>
      <c r="E24" s="25">
        <f t="shared" si="7"/>
        <v>2714.9</v>
      </c>
      <c r="F24" s="25">
        <f t="shared" si="7"/>
        <v>0</v>
      </c>
      <c r="G24" s="25">
        <v>2714.9</v>
      </c>
      <c r="H24" s="27">
        <f t="shared" si="7"/>
        <v>0</v>
      </c>
      <c r="I24" s="25">
        <f t="shared" si="7"/>
        <v>0</v>
      </c>
      <c r="J24" s="25">
        <f t="shared" si="5"/>
        <v>0</v>
      </c>
      <c r="K24" s="31"/>
    </row>
    <row r="25" spans="1:11" ht="16.5" customHeight="1" x14ac:dyDescent="0.25">
      <c r="A25" s="33"/>
      <c r="B25" s="26"/>
      <c r="C25" s="32" t="s">
        <v>21</v>
      </c>
      <c r="D25" s="36"/>
      <c r="E25" s="25">
        <f>E31</f>
        <v>0</v>
      </c>
      <c r="F25" s="25">
        <f t="shared" si="7"/>
        <v>0</v>
      </c>
      <c r="G25" s="25">
        <f t="shared" si="7"/>
        <v>0</v>
      </c>
      <c r="H25" s="27">
        <f t="shared" si="7"/>
        <v>0</v>
      </c>
      <c r="I25" s="25">
        <f t="shared" si="7"/>
        <v>0</v>
      </c>
      <c r="J25" s="25">
        <f t="shared" si="5"/>
        <v>0</v>
      </c>
      <c r="K25" s="31"/>
    </row>
    <row r="26" spans="1:11" ht="16.5" customHeight="1" x14ac:dyDescent="0.25">
      <c r="A26" s="33" t="s">
        <v>29</v>
      </c>
      <c r="B26" s="37" t="s">
        <v>30</v>
      </c>
      <c r="C26" s="24" t="s">
        <v>15</v>
      </c>
      <c r="D26" s="34" t="s">
        <v>27</v>
      </c>
      <c r="E26" s="38">
        <f>SUM(F26:I26)</f>
        <v>10714.9</v>
      </c>
      <c r="F26" s="38">
        <f t="shared" ref="F26:I26" si="8">SUM(F27:F31)</f>
        <v>0</v>
      </c>
      <c r="G26" s="38">
        <f t="shared" si="8"/>
        <v>10714.9</v>
      </c>
      <c r="H26" s="39">
        <v>0</v>
      </c>
      <c r="I26" s="38">
        <f t="shared" si="8"/>
        <v>0</v>
      </c>
      <c r="J26" s="38">
        <v>0</v>
      </c>
      <c r="K26" s="31" t="s">
        <v>28</v>
      </c>
    </row>
    <row r="27" spans="1:11" ht="16.5" customHeight="1" x14ac:dyDescent="0.25">
      <c r="A27" s="33"/>
      <c r="B27" s="37"/>
      <c r="C27" s="40" t="s">
        <v>17</v>
      </c>
      <c r="D27" s="35"/>
      <c r="E27" s="38">
        <f t="shared" ref="E27:I30" si="9">E33</f>
        <v>2512</v>
      </c>
      <c r="F27" s="38">
        <f t="shared" si="9"/>
        <v>0</v>
      </c>
      <c r="G27" s="38">
        <f t="shared" si="9"/>
        <v>2512</v>
      </c>
      <c r="H27" s="39">
        <f t="shared" si="9"/>
        <v>0</v>
      </c>
      <c r="I27" s="38">
        <f t="shared" si="9"/>
        <v>0</v>
      </c>
      <c r="J27" s="38">
        <v>0</v>
      </c>
      <c r="K27" s="31"/>
    </row>
    <row r="28" spans="1:11" ht="16.5" customHeight="1" x14ac:dyDescent="0.25">
      <c r="A28" s="33"/>
      <c r="B28" s="37"/>
      <c r="C28" s="40" t="s">
        <v>18</v>
      </c>
      <c r="D28" s="35"/>
      <c r="E28" s="38">
        <f t="shared" si="9"/>
        <v>5488</v>
      </c>
      <c r="F28" s="38">
        <f t="shared" si="9"/>
        <v>0</v>
      </c>
      <c r="G28" s="38">
        <v>5488</v>
      </c>
      <c r="H28" s="39">
        <v>0</v>
      </c>
      <c r="I28" s="38">
        <f t="shared" si="9"/>
        <v>0</v>
      </c>
      <c r="J28" s="38">
        <v>0</v>
      </c>
      <c r="K28" s="31"/>
    </row>
    <row r="29" spans="1:11" ht="16.5" customHeight="1" x14ac:dyDescent="0.25">
      <c r="A29" s="33"/>
      <c r="B29" s="37"/>
      <c r="C29" s="40" t="s">
        <v>19</v>
      </c>
      <c r="D29" s="35"/>
      <c r="E29" s="38"/>
      <c r="F29" s="38"/>
      <c r="G29" s="38"/>
      <c r="H29" s="39"/>
      <c r="I29" s="38"/>
      <c r="J29" s="38"/>
      <c r="K29" s="31"/>
    </row>
    <row r="30" spans="1:11" ht="16.5" customHeight="1" x14ac:dyDescent="0.25">
      <c r="A30" s="33"/>
      <c r="B30" s="37"/>
      <c r="C30" s="40" t="s">
        <v>20</v>
      </c>
      <c r="D30" s="35"/>
      <c r="E30" s="38">
        <f t="shared" si="9"/>
        <v>2714.9</v>
      </c>
      <c r="F30" s="38">
        <f t="shared" si="9"/>
        <v>0</v>
      </c>
      <c r="G30" s="38">
        <v>2714.9</v>
      </c>
      <c r="H30" s="39">
        <v>0</v>
      </c>
      <c r="I30" s="38">
        <f t="shared" si="9"/>
        <v>0</v>
      </c>
      <c r="J30" s="38">
        <v>0</v>
      </c>
      <c r="K30" s="31"/>
    </row>
    <row r="31" spans="1:11" ht="16.95" customHeight="1" x14ac:dyDescent="0.25">
      <c r="A31" s="33"/>
      <c r="B31" s="37"/>
      <c r="C31" s="40" t="s">
        <v>21</v>
      </c>
      <c r="D31" s="36"/>
      <c r="E31" s="38"/>
      <c r="F31" s="38"/>
      <c r="G31" s="38"/>
      <c r="H31" s="39"/>
      <c r="I31" s="38"/>
      <c r="J31" s="38"/>
      <c r="K31" s="31"/>
    </row>
    <row r="32" spans="1:11" ht="16.5" customHeight="1" x14ac:dyDescent="0.25">
      <c r="A32" s="33" t="s">
        <v>29</v>
      </c>
      <c r="B32" s="31" t="s">
        <v>31</v>
      </c>
      <c r="C32" s="24" t="s">
        <v>15</v>
      </c>
      <c r="D32" s="34" t="s">
        <v>27</v>
      </c>
      <c r="E32" s="38">
        <f>SUM(F32:I32)</f>
        <v>10714.9</v>
      </c>
      <c r="F32" s="38">
        <f t="shared" ref="F32:I32" si="10">SUM(F33:F37)</f>
        <v>0</v>
      </c>
      <c r="G32" s="38">
        <f t="shared" si="10"/>
        <v>10714.9</v>
      </c>
      <c r="H32" s="39">
        <f t="shared" si="10"/>
        <v>0</v>
      </c>
      <c r="I32" s="38">
        <f t="shared" si="10"/>
        <v>0</v>
      </c>
      <c r="J32" s="38">
        <v>0</v>
      </c>
      <c r="K32" s="31" t="s">
        <v>28</v>
      </c>
    </row>
    <row r="33" spans="1:11" ht="16.5" customHeight="1" x14ac:dyDescent="0.25">
      <c r="A33" s="33"/>
      <c r="B33" s="31"/>
      <c r="C33" s="40" t="s">
        <v>17</v>
      </c>
      <c r="D33" s="35"/>
      <c r="E33" s="38">
        <f t="shared" ref="E33:E36" si="11">SUM(F33:I33)</f>
        <v>2512</v>
      </c>
      <c r="F33" s="38">
        <v>0</v>
      </c>
      <c r="G33" s="38">
        <v>2512</v>
      </c>
      <c r="H33" s="39">
        <v>0</v>
      </c>
      <c r="I33" s="38">
        <v>0</v>
      </c>
      <c r="J33" s="38">
        <v>0</v>
      </c>
      <c r="K33" s="31"/>
    </row>
    <row r="34" spans="1:11" ht="16.5" customHeight="1" x14ac:dyDescent="0.25">
      <c r="A34" s="33"/>
      <c r="B34" s="31"/>
      <c r="C34" s="40" t="s">
        <v>18</v>
      </c>
      <c r="D34" s="35"/>
      <c r="E34" s="38">
        <f t="shared" si="11"/>
        <v>5488</v>
      </c>
      <c r="F34" s="38">
        <v>0</v>
      </c>
      <c r="G34" s="38">
        <v>5488</v>
      </c>
      <c r="H34" s="39">
        <v>0</v>
      </c>
      <c r="I34" s="38">
        <v>0</v>
      </c>
      <c r="J34" s="38">
        <v>0</v>
      </c>
      <c r="K34" s="31"/>
    </row>
    <row r="35" spans="1:11" ht="16.5" customHeight="1" x14ac:dyDescent="0.25">
      <c r="A35" s="33"/>
      <c r="B35" s="31"/>
      <c r="C35" s="40" t="s">
        <v>19</v>
      </c>
      <c r="D35" s="35"/>
      <c r="E35" s="38"/>
      <c r="F35" s="38"/>
      <c r="G35" s="38"/>
      <c r="H35" s="39"/>
      <c r="I35" s="38"/>
      <c r="J35" s="38"/>
      <c r="K35" s="31"/>
    </row>
    <row r="36" spans="1:11" ht="16.5" customHeight="1" x14ac:dyDescent="0.25">
      <c r="A36" s="33"/>
      <c r="B36" s="31"/>
      <c r="C36" s="40" t="s">
        <v>20</v>
      </c>
      <c r="D36" s="35"/>
      <c r="E36" s="38">
        <f t="shared" si="11"/>
        <v>2714.9</v>
      </c>
      <c r="F36" s="38">
        <v>0</v>
      </c>
      <c r="G36" s="38">
        <v>2714.9</v>
      </c>
      <c r="H36" s="39">
        <v>0</v>
      </c>
      <c r="I36" s="38">
        <v>0</v>
      </c>
      <c r="J36" s="38">
        <v>0</v>
      </c>
      <c r="K36" s="31"/>
    </row>
    <row r="37" spans="1:11" ht="16.8" customHeight="1" x14ac:dyDescent="0.25">
      <c r="A37" s="33"/>
      <c r="B37" s="31"/>
      <c r="C37" s="40" t="s">
        <v>21</v>
      </c>
      <c r="D37" s="36"/>
      <c r="E37" s="38"/>
      <c r="F37" s="38"/>
      <c r="G37" s="38"/>
      <c r="H37" s="39"/>
      <c r="I37" s="38"/>
      <c r="J37" s="38"/>
      <c r="K37" s="31"/>
    </row>
    <row r="38" spans="1:11" ht="21" customHeight="1" x14ac:dyDescent="0.25">
      <c r="A38" s="26" t="s">
        <v>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ht="16.5" customHeight="1" x14ac:dyDescent="0.25">
      <c r="A39" s="29" t="s">
        <v>23</v>
      </c>
      <c r="B39" s="26" t="s">
        <v>33</v>
      </c>
      <c r="C39" s="24" t="s">
        <v>15</v>
      </c>
      <c r="D39" s="30" t="s">
        <v>16</v>
      </c>
      <c r="E39" s="25">
        <f t="shared" ref="E39:J50" si="12">E45</f>
        <v>12359.9</v>
      </c>
      <c r="F39" s="25">
        <f t="shared" si="12"/>
        <v>0</v>
      </c>
      <c r="G39" s="25">
        <f t="shared" si="12"/>
        <v>0</v>
      </c>
      <c r="H39" s="27">
        <f t="shared" si="12"/>
        <v>12359.9</v>
      </c>
      <c r="I39" s="25">
        <f t="shared" si="12"/>
        <v>0</v>
      </c>
      <c r="J39" s="25">
        <f t="shared" si="12"/>
        <v>0</v>
      </c>
      <c r="K39" s="34"/>
    </row>
    <row r="40" spans="1:11" ht="16.5" customHeight="1" x14ac:dyDescent="0.25">
      <c r="A40" s="29"/>
      <c r="B40" s="26"/>
      <c r="C40" s="24" t="s">
        <v>17</v>
      </c>
      <c r="D40" s="19"/>
      <c r="E40" s="25">
        <f t="shared" si="12"/>
        <v>0</v>
      </c>
      <c r="F40" s="25">
        <f t="shared" si="12"/>
        <v>0</v>
      </c>
      <c r="G40" s="25">
        <f t="shared" si="12"/>
        <v>0</v>
      </c>
      <c r="H40" s="27">
        <f t="shared" si="12"/>
        <v>2696.9</v>
      </c>
      <c r="I40" s="25">
        <f t="shared" si="12"/>
        <v>0</v>
      </c>
      <c r="J40" s="25">
        <f t="shared" si="12"/>
        <v>0</v>
      </c>
      <c r="K40" s="35"/>
    </row>
    <row r="41" spans="1:11" ht="16.5" customHeight="1" x14ac:dyDescent="0.25">
      <c r="A41" s="29"/>
      <c r="B41" s="26"/>
      <c r="C41" s="24" t="s">
        <v>18</v>
      </c>
      <c r="D41" s="19"/>
      <c r="E41" s="25">
        <f t="shared" si="12"/>
        <v>5303.1</v>
      </c>
      <c r="F41" s="25">
        <f t="shared" si="12"/>
        <v>0</v>
      </c>
      <c r="G41" s="25">
        <f t="shared" si="12"/>
        <v>0</v>
      </c>
      <c r="H41" s="27">
        <f t="shared" si="12"/>
        <v>5303.1</v>
      </c>
      <c r="I41" s="25">
        <f t="shared" si="12"/>
        <v>0</v>
      </c>
      <c r="J41" s="25">
        <f t="shared" si="12"/>
        <v>0</v>
      </c>
      <c r="K41" s="35"/>
    </row>
    <row r="42" spans="1:11" ht="16.5" customHeight="1" x14ac:dyDescent="0.25">
      <c r="A42" s="29"/>
      <c r="B42" s="26"/>
      <c r="C42" s="24" t="s">
        <v>19</v>
      </c>
      <c r="D42" s="19"/>
      <c r="E42" s="25">
        <f t="shared" si="12"/>
        <v>0</v>
      </c>
      <c r="F42" s="25">
        <f t="shared" si="12"/>
        <v>0</v>
      </c>
      <c r="G42" s="25">
        <f t="shared" si="12"/>
        <v>0</v>
      </c>
      <c r="H42" s="27">
        <f t="shared" si="12"/>
        <v>0</v>
      </c>
      <c r="I42" s="25">
        <f t="shared" si="12"/>
        <v>0</v>
      </c>
      <c r="J42" s="25">
        <f t="shared" si="12"/>
        <v>0</v>
      </c>
      <c r="K42" s="35"/>
    </row>
    <row r="43" spans="1:11" ht="16.5" customHeight="1" x14ac:dyDescent="0.25">
      <c r="A43" s="29"/>
      <c r="B43" s="26"/>
      <c r="C43" s="24" t="s">
        <v>20</v>
      </c>
      <c r="D43" s="19"/>
      <c r="E43" s="25">
        <f t="shared" si="12"/>
        <v>4359.8999999999996</v>
      </c>
      <c r="F43" s="25">
        <f t="shared" si="12"/>
        <v>0</v>
      </c>
      <c r="G43" s="25">
        <f t="shared" si="12"/>
        <v>0</v>
      </c>
      <c r="H43" s="27">
        <f t="shared" si="12"/>
        <v>4359.8999999999996</v>
      </c>
      <c r="I43" s="25">
        <f t="shared" si="12"/>
        <v>0</v>
      </c>
      <c r="J43" s="25">
        <f t="shared" si="12"/>
        <v>0</v>
      </c>
      <c r="K43" s="35"/>
    </row>
    <row r="44" spans="1:11" ht="16.5" customHeight="1" x14ac:dyDescent="0.25">
      <c r="A44" s="29"/>
      <c r="B44" s="26"/>
      <c r="C44" s="32" t="s">
        <v>21</v>
      </c>
      <c r="D44" s="23"/>
      <c r="E44" s="25">
        <f t="shared" si="12"/>
        <v>0</v>
      </c>
      <c r="F44" s="25">
        <f t="shared" si="12"/>
        <v>0</v>
      </c>
      <c r="G44" s="25">
        <f t="shared" si="12"/>
        <v>0</v>
      </c>
      <c r="H44" s="27">
        <f t="shared" si="12"/>
        <v>0</v>
      </c>
      <c r="I44" s="25">
        <f t="shared" si="12"/>
        <v>0</v>
      </c>
      <c r="J44" s="25">
        <f t="shared" si="12"/>
        <v>0</v>
      </c>
      <c r="K44" s="36"/>
    </row>
    <row r="45" spans="1:11" ht="16.5" customHeight="1" x14ac:dyDescent="0.25">
      <c r="A45" s="33" t="s">
        <v>25</v>
      </c>
      <c r="B45" s="37" t="s">
        <v>30</v>
      </c>
      <c r="C45" s="24" t="s">
        <v>15</v>
      </c>
      <c r="D45" s="34" t="s">
        <v>27</v>
      </c>
      <c r="E45" s="25">
        <f t="shared" si="12"/>
        <v>12359.9</v>
      </c>
      <c r="F45" s="25">
        <f t="shared" si="12"/>
        <v>0</v>
      </c>
      <c r="G45" s="25">
        <f t="shared" si="12"/>
        <v>0</v>
      </c>
      <c r="H45" s="27">
        <f t="shared" si="12"/>
        <v>12359.9</v>
      </c>
      <c r="I45" s="25">
        <f t="shared" si="12"/>
        <v>0</v>
      </c>
      <c r="J45" s="25">
        <f t="shared" si="12"/>
        <v>0</v>
      </c>
      <c r="K45" s="34"/>
    </row>
    <row r="46" spans="1:11" ht="16.5" customHeight="1" x14ac:dyDescent="0.25">
      <c r="A46" s="33"/>
      <c r="B46" s="37"/>
      <c r="C46" s="24" t="s">
        <v>17</v>
      </c>
      <c r="D46" s="35"/>
      <c r="E46" s="25">
        <f t="shared" si="12"/>
        <v>0</v>
      </c>
      <c r="F46" s="25">
        <f t="shared" si="12"/>
        <v>0</v>
      </c>
      <c r="G46" s="25">
        <f t="shared" si="12"/>
        <v>0</v>
      </c>
      <c r="H46" s="27">
        <f t="shared" si="12"/>
        <v>2696.9</v>
      </c>
      <c r="I46" s="25">
        <f t="shared" si="12"/>
        <v>0</v>
      </c>
      <c r="J46" s="25">
        <f t="shared" si="12"/>
        <v>0</v>
      </c>
      <c r="K46" s="35"/>
    </row>
    <row r="47" spans="1:11" ht="16.5" customHeight="1" x14ac:dyDescent="0.25">
      <c r="A47" s="33"/>
      <c r="B47" s="37"/>
      <c r="C47" s="24" t="s">
        <v>18</v>
      </c>
      <c r="D47" s="35"/>
      <c r="E47" s="25">
        <f t="shared" si="12"/>
        <v>5303.1</v>
      </c>
      <c r="F47" s="25">
        <f t="shared" si="12"/>
        <v>0</v>
      </c>
      <c r="G47" s="25">
        <v>0</v>
      </c>
      <c r="H47" s="27">
        <f t="shared" si="12"/>
        <v>5303.1</v>
      </c>
      <c r="I47" s="25">
        <f t="shared" si="12"/>
        <v>0</v>
      </c>
      <c r="J47" s="25">
        <f t="shared" si="12"/>
        <v>0</v>
      </c>
      <c r="K47" s="35"/>
    </row>
    <row r="48" spans="1:11" ht="16.5" customHeight="1" x14ac:dyDescent="0.25">
      <c r="A48" s="33"/>
      <c r="B48" s="37"/>
      <c r="C48" s="24" t="s">
        <v>19</v>
      </c>
      <c r="D48" s="35"/>
      <c r="E48" s="25">
        <f t="shared" si="12"/>
        <v>0</v>
      </c>
      <c r="F48" s="25">
        <f t="shared" si="12"/>
        <v>0</v>
      </c>
      <c r="G48" s="25">
        <f t="shared" si="12"/>
        <v>0</v>
      </c>
      <c r="H48" s="27">
        <f t="shared" si="12"/>
        <v>0</v>
      </c>
      <c r="I48" s="25">
        <f t="shared" si="12"/>
        <v>0</v>
      </c>
      <c r="J48" s="25">
        <f t="shared" si="12"/>
        <v>0</v>
      </c>
      <c r="K48" s="35"/>
    </row>
    <row r="49" spans="1:11" ht="16.5" customHeight="1" x14ac:dyDescent="0.25">
      <c r="A49" s="33"/>
      <c r="B49" s="37"/>
      <c r="C49" s="24" t="s">
        <v>20</v>
      </c>
      <c r="D49" s="35"/>
      <c r="E49" s="25">
        <f t="shared" si="12"/>
        <v>4359.8999999999996</v>
      </c>
      <c r="F49" s="25">
        <f t="shared" si="12"/>
        <v>0</v>
      </c>
      <c r="G49" s="25">
        <v>0</v>
      </c>
      <c r="H49" s="27">
        <f t="shared" si="12"/>
        <v>4359.8999999999996</v>
      </c>
      <c r="I49" s="25">
        <f t="shared" si="12"/>
        <v>0</v>
      </c>
      <c r="J49" s="25">
        <f t="shared" si="12"/>
        <v>0</v>
      </c>
      <c r="K49" s="35"/>
    </row>
    <row r="50" spans="1:11" ht="16.5" customHeight="1" x14ac:dyDescent="0.25">
      <c r="A50" s="33"/>
      <c r="B50" s="37"/>
      <c r="C50" s="32" t="s">
        <v>21</v>
      </c>
      <c r="D50" s="36"/>
      <c r="E50" s="25">
        <f>E56</f>
        <v>0</v>
      </c>
      <c r="F50" s="25">
        <f t="shared" si="12"/>
        <v>0</v>
      </c>
      <c r="G50" s="25">
        <f t="shared" si="12"/>
        <v>0</v>
      </c>
      <c r="H50" s="27">
        <f t="shared" si="12"/>
        <v>0</v>
      </c>
      <c r="I50" s="25">
        <f t="shared" si="12"/>
        <v>0</v>
      </c>
      <c r="J50" s="25">
        <f t="shared" si="12"/>
        <v>0</v>
      </c>
      <c r="K50" s="36"/>
    </row>
    <row r="51" spans="1:11" ht="16.5" customHeight="1" x14ac:dyDescent="0.25">
      <c r="A51" s="33" t="s">
        <v>34</v>
      </c>
      <c r="B51" s="31" t="s">
        <v>35</v>
      </c>
      <c r="C51" s="24" t="s">
        <v>15</v>
      </c>
      <c r="D51" s="34" t="s">
        <v>27</v>
      </c>
      <c r="E51" s="38">
        <f>SUM(F51:I51)</f>
        <v>12359.9</v>
      </c>
      <c r="F51" s="38">
        <f t="shared" ref="F51:I51" si="13">SUM(F52:F56)</f>
        <v>0</v>
      </c>
      <c r="G51" s="38">
        <f t="shared" si="13"/>
        <v>0</v>
      </c>
      <c r="H51" s="39">
        <f t="shared" si="13"/>
        <v>12359.9</v>
      </c>
      <c r="I51" s="38">
        <f t="shared" si="13"/>
        <v>0</v>
      </c>
      <c r="J51" s="38">
        <v>0</v>
      </c>
      <c r="K51" s="31" t="s">
        <v>36</v>
      </c>
    </row>
    <row r="52" spans="1:11" ht="16.5" customHeight="1" x14ac:dyDescent="0.25">
      <c r="A52" s="33"/>
      <c r="B52" s="31"/>
      <c r="C52" s="40" t="s">
        <v>17</v>
      </c>
      <c r="D52" s="35"/>
      <c r="E52" s="38"/>
      <c r="F52" s="38"/>
      <c r="G52" s="38"/>
      <c r="H52" s="39">
        <v>2696.9</v>
      </c>
      <c r="I52" s="38"/>
      <c r="J52" s="38"/>
      <c r="K52" s="31"/>
    </row>
    <row r="53" spans="1:11" ht="16.5" customHeight="1" x14ac:dyDescent="0.25">
      <c r="A53" s="33"/>
      <c r="B53" s="31"/>
      <c r="C53" s="40" t="s">
        <v>18</v>
      </c>
      <c r="D53" s="35"/>
      <c r="E53" s="38">
        <f t="shared" ref="E53:E55" si="14">SUM(F53:I53)</f>
        <v>5303.1</v>
      </c>
      <c r="F53" s="38">
        <v>0</v>
      </c>
      <c r="G53" s="38">
        <v>0</v>
      </c>
      <c r="H53" s="39">
        <v>5303.1</v>
      </c>
      <c r="I53" s="38">
        <v>0</v>
      </c>
      <c r="J53" s="38">
        <v>0</v>
      </c>
      <c r="K53" s="31"/>
    </row>
    <row r="54" spans="1:11" ht="16.5" customHeight="1" x14ac:dyDescent="0.25">
      <c r="A54" s="33"/>
      <c r="B54" s="31"/>
      <c r="C54" s="40" t="s">
        <v>19</v>
      </c>
      <c r="D54" s="35"/>
      <c r="E54" s="38"/>
      <c r="F54" s="38"/>
      <c r="G54" s="38"/>
      <c r="H54" s="39"/>
      <c r="I54" s="38"/>
      <c r="J54" s="38"/>
      <c r="K54" s="31"/>
    </row>
    <row r="55" spans="1:11" ht="16.5" customHeight="1" x14ac:dyDescent="0.25">
      <c r="A55" s="33"/>
      <c r="B55" s="31"/>
      <c r="C55" s="40" t="s">
        <v>20</v>
      </c>
      <c r="D55" s="35"/>
      <c r="E55" s="38">
        <f t="shared" si="14"/>
        <v>4359.8999999999996</v>
      </c>
      <c r="F55" s="38">
        <v>0</v>
      </c>
      <c r="G55" s="38">
        <v>0</v>
      </c>
      <c r="H55" s="39">
        <v>4359.8999999999996</v>
      </c>
      <c r="I55" s="38">
        <v>0</v>
      </c>
      <c r="J55" s="38">
        <v>0</v>
      </c>
      <c r="K55" s="31"/>
    </row>
    <row r="56" spans="1:11" ht="16.5" customHeight="1" x14ac:dyDescent="0.25">
      <c r="A56" s="33"/>
      <c r="B56" s="31"/>
      <c r="C56" s="40" t="s">
        <v>21</v>
      </c>
      <c r="D56" s="36"/>
      <c r="E56" s="38"/>
      <c r="F56" s="38"/>
      <c r="G56" s="38"/>
      <c r="H56" s="39"/>
      <c r="I56" s="38"/>
      <c r="J56" s="38"/>
      <c r="K56" s="31"/>
    </row>
    <row r="57" spans="1:11" ht="18" customHeight="1" x14ac:dyDescent="0.25">
      <c r="A57" s="26" t="s">
        <v>37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ht="16.5" customHeight="1" x14ac:dyDescent="0.25">
      <c r="A58" s="33" t="s">
        <v>38</v>
      </c>
      <c r="B58" s="26" t="s">
        <v>39</v>
      </c>
      <c r="C58" s="24" t="s">
        <v>15</v>
      </c>
      <c r="D58" s="34" t="s">
        <v>27</v>
      </c>
      <c r="E58" s="25">
        <f t="shared" ref="E58:E62" si="15">E64</f>
        <v>724.90000000000009</v>
      </c>
      <c r="F58" s="25">
        <f t="shared" ref="F58:J63" si="16">F64+F76</f>
        <v>5850.3</v>
      </c>
      <c r="G58" s="25">
        <f t="shared" si="16"/>
        <v>5775.2000000000007</v>
      </c>
      <c r="H58" s="27">
        <f t="shared" si="16"/>
        <v>0</v>
      </c>
      <c r="I58" s="25">
        <f t="shared" si="16"/>
        <v>0</v>
      </c>
      <c r="J58" s="25">
        <f t="shared" si="16"/>
        <v>0</v>
      </c>
      <c r="K58" s="31" t="s">
        <v>28</v>
      </c>
    </row>
    <row r="59" spans="1:11" ht="16.5" customHeight="1" x14ac:dyDescent="0.25">
      <c r="A59" s="33"/>
      <c r="B59" s="26"/>
      <c r="C59" s="24" t="s">
        <v>17</v>
      </c>
      <c r="D59" s="35"/>
      <c r="E59" s="25">
        <f t="shared" si="15"/>
        <v>0</v>
      </c>
      <c r="F59" s="25">
        <f t="shared" si="16"/>
        <v>0</v>
      </c>
      <c r="G59" s="25">
        <f t="shared" si="16"/>
        <v>0</v>
      </c>
      <c r="H59" s="27">
        <f t="shared" si="16"/>
        <v>0</v>
      </c>
      <c r="I59" s="25">
        <f t="shared" si="16"/>
        <v>0</v>
      </c>
      <c r="J59" s="25">
        <f t="shared" si="16"/>
        <v>0</v>
      </c>
      <c r="K59" s="31"/>
    </row>
    <row r="60" spans="1:11" ht="16.5" customHeight="1" x14ac:dyDescent="0.25">
      <c r="A60" s="33"/>
      <c r="B60" s="26"/>
      <c r="C60" s="24" t="s">
        <v>18</v>
      </c>
      <c r="D60" s="35"/>
      <c r="E60" s="25">
        <f t="shared" si="15"/>
        <v>642.4</v>
      </c>
      <c r="F60" s="25">
        <f t="shared" si="16"/>
        <v>5206.8</v>
      </c>
      <c r="G60" s="25">
        <f t="shared" si="16"/>
        <v>5082.1000000000004</v>
      </c>
      <c r="H60" s="27">
        <f t="shared" si="16"/>
        <v>0</v>
      </c>
      <c r="I60" s="25">
        <f t="shared" si="16"/>
        <v>0</v>
      </c>
      <c r="J60" s="25">
        <f t="shared" si="16"/>
        <v>0</v>
      </c>
      <c r="K60" s="31"/>
    </row>
    <row r="61" spans="1:11" ht="16.5" customHeight="1" x14ac:dyDescent="0.25">
      <c r="A61" s="33"/>
      <c r="B61" s="26"/>
      <c r="C61" s="24" t="s">
        <v>19</v>
      </c>
      <c r="D61" s="35"/>
      <c r="E61" s="25">
        <f t="shared" si="15"/>
        <v>0</v>
      </c>
      <c r="F61" s="25">
        <f t="shared" si="16"/>
        <v>0</v>
      </c>
      <c r="G61" s="25">
        <f t="shared" si="16"/>
        <v>0</v>
      </c>
      <c r="H61" s="27">
        <f t="shared" si="16"/>
        <v>0</v>
      </c>
      <c r="I61" s="25">
        <f t="shared" si="16"/>
        <v>0</v>
      </c>
      <c r="J61" s="25">
        <f t="shared" si="16"/>
        <v>0</v>
      </c>
      <c r="K61" s="31"/>
    </row>
    <row r="62" spans="1:11" ht="16.5" customHeight="1" x14ac:dyDescent="0.25">
      <c r="A62" s="33"/>
      <c r="B62" s="26"/>
      <c r="C62" s="24" t="s">
        <v>20</v>
      </c>
      <c r="D62" s="35"/>
      <c r="E62" s="25">
        <f t="shared" si="15"/>
        <v>82.5</v>
      </c>
      <c r="F62" s="25">
        <f t="shared" si="16"/>
        <v>643.5</v>
      </c>
      <c r="G62" s="25">
        <f t="shared" si="16"/>
        <v>693.1</v>
      </c>
      <c r="H62" s="27">
        <f t="shared" si="16"/>
        <v>0</v>
      </c>
      <c r="I62" s="25">
        <f t="shared" si="16"/>
        <v>0</v>
      </c>
      <c r="J62" s="25">
        <f t="shared" si="16"/>
        <v>0</v>
      </c>
      <c r="K62" s="31"/>
    </row>
    <row r="63" spans="1:11" ht="16.5" customHeight="1" x14ac:dyDescent="0.25">
      <c r="A63" s="33"/>
      <c r="B63" s="26"/>
      <c r="C63" s="32" t="s">
        <v>21</v>
      </c>
      <c r="D63" s="36"/>
      <c r="E63" s="25">
        <f>E69</f>
        <v>0</v>
      </c>
      <c r="F63" s="25">
        <f>F69+F81</f>
        <v>0</v>
      </c>
      <c r="G63" s="25">
        <f t="shared" si="16"/>
        <v>0</v>
      </c>
      <c r="H63" s="27">
        <f t="shared" si="16"/>
        <v>0</v>
      </c>
      <c r="I63" s="25">
        <f t="shared" si="16"/>
        <v>0</v>
      </c>
      <c r="J63" s="25">
        <f t="shared" si="16"/>
        <v>0</v>
      </c>
      <c r="K63" s="31"/>
    </row>
    <row r="64" spans="1:11" ht="19.5" customHeight="1" x14ac:dyDescent="0.25">
      <c r="A64" s="33" t="s">
        <v>40</v>
      </c>
      <c r="B64" s="26" t="s">
        <v>41</v>
      </c>
      <c r="C64" s="24" t="s">
        <v>15</v>
      </c>
      <c r="D64" s="34" t="s">
        <v>27</v>
      </c>
      <c r="E64" s="25">
        <f t="shared" si="6"/>
        <v>724.90000000000009</v>
      </c>
      <c r="F64" s="25">
        <f t="shared" ref="F64:J69" si="17">F70</f>
        <v>450.3</v>
      </c>
      <c r="G64" s="25">
        <f t="shared" si="17"/>
        <v>274.60000000000002</v>
      </c>
      <c r="H64" s="27">
        <f t="shared" si="17"/>
        <v>0</v>
      </c>
      <c r="I64" s="25">
        <f t="shared" si="17"/>
        <v>0</v>
      </c>
      <c r="J64" s="25">
        <f t="shared" si="17"/>
        <v>0</v>
      </c>
      <c r="K64" s="31" t="s">
        <v>28</v>
      </c>
    </row>
    <row r="65" spans="1:11" ht="17.25" customHeight="1" x14ac:dyDescent="0.25">
      <c r="A65" s="33"/>
      <c r="B65" s="26"/>
      <c r="C65" s="24" t="s">
        <v>17</v>
      </c>
      <c r="D65" s="35"/>
      <c r="E65" s="25">
        <f t="shared" si="6"/>
        <v>0</v>
      </c>
      <c r="F65" s="25">
        <f t="shared" si="17"/>
        <v>0</v>
      </c>
      <c r="G65" s="25">
        <f t="shared" si="17"/>
        <v>0</v>
      </c>
      <c r="H65" s="27">
        <f t="shared" si="17"/>
        <v>0</v>
      </c>
      <c r="I65" s="25">
        <f t="shared" si="17"/>
        <v>0</v>
      </c>
      <c r="J65" s="25">
        <f t="shared" si="17"/>
        <v>0</v>
      </c>
      <c r="K65" s="31"/>
    </row>
    <row r="66" spans="1:11" x14ac:dyDescent="0.25">
      <c r="A66" s="33"/>
      <c r="B66" s="26"/>
      <c r="C66" s="24" t="s">
        <v>18</v>
      </c>
      <c r="D66" s="35"/>
      <c r="E66" s="25">
        <f t="shared" si="6"/>
        <v>642.4</v>
      </c>
      <c r="F66" s="25">
        <f t="shared" si="17"/>
        <v>400.8</v>
      </c>
      <c r="G66" s="25">
        <f t="shared" si="17"/>
        <v>241.6</v>
      </c>
      <c r="H66" s="27">
        <f t="shared" si="17"/>
        <v>0</v>
      </c>
      <c r="I66" s="25">
        <f t="shared" si="17"/>
        <v>0</v>
      </c>
      <c r="J66" s="25">
        <f t="shared" si="17"/>
        <v>0</v>
      </c>
      <c r="K66" s="31"/>
    </row>
    <row r="67" spans="1:11" x14ac:dyDescent="0.25">
      <c r="A67" s="33"/>
      <c r="B67" s="26"/>
      <c r="C67" s="24" t="s">
        <v>19</v>
      </c>
      <c r="D67" s="35"/>
      <c r="E67" s="25">
        <f t="shared" si="6"/>
        <v>0</v>
      </c>
      <c r="F67" s="25">
        <f t="shared" si="17"/>
        <v>0</v>
      </c>
      <c r="G67" s="25">
        <f t="shared" si="17"/>
        <v>0</v>
      </c>
      <c r="H67" s="27">
        <f t="shared" si="17"/>
        <v>0</v>
      </c>
      <c r="I67" s="25">
        <f t="shared" si="17"/>
        <v>0</v>
      </c>
      <c r="J67" s="25">
        <f t="shared" si="17"/>
        <v>0</v>
      </c>
      <c r="K67" s="31"/>
    </row>
    <row r="68" spans="1:11" x14ac:dyDescent="0.25">
      <c r="A68" s="33"/>
      <c r="B68" s="26"/>
      <c r="C68" s="24" t="s">
        <v>20</v>
      </c>
      <c r="D68" s="35"/>
      <c r="E68" s="25">
        <f t="shared" si="6"/>
        <v>82.5</v>
      </c>
      <c r="F68" s="25">
        <f t="shared" si="17"/>
        <v>49.5</v>
      </c>
      <c r="G68" s="25">
        <f t="shared" si="17"/>
        <v>33</v>
      </c>
      <c r="H68" s="27">
        <f t="shared" si="17"/>
        <v>0</v>
      </c>
      <c r="I68" s="25">
        <f t="shared" si="17"/>
        <v>0</v>
      </c>
      <c r="J68" s="25">
        <f t="shared" si="17"/>
        <v>0</v>
      </c>
      <c r="K68" s="31"/>
    </row>
    <row r="69" spans="1:11" ht="18" customHeight="1" x14ac:dyDescent="0.25">
      <c r="A69" s="33"/>
      <c r="B69" s="26"/>
      <c r="C69" s="32" t="s">
        <v>21</v>
      </c>
      <c r="D69" s="36"/>
      <c r="E69" s="25">
        <f t="shared" si="6"/>
        <v>0</v>
      </c>
      <c r="F69" s="25">
        <f>F75</f>
        <v>0</v>
      </c>
      <c r="G69" s="25">
        <f t="shared" si="17"/>
        <v>0</v>
      </c>
      <c r="H69" s="27">
        <f t="shared" si="17"/>
        <v>0</v>
      </c>
      <c r="I69" s="25">
        <f t="shared" si="17"/>
        <v>0</v>
      </c>
      <c r="J69" s="25">
        <f t="shared" si="17"/>
        <v>0</v>
      </c>
      <c r="K69" s="31"/>
    </row>
    <row r="70" spans="1:11" ht="20.25" customHeight="1" x14ac:dyDescent="0.25">
      <c r="A70" s="33" t="s">
        <v>42</v>
      </c>
      <c r="B70" s="31" t="s">
        <v>41</v>
      </c>
      <c r="C70" s="24" t="s">
        <v>15</v>
      </c>
      <c r="D70" s="34" t="s">
        <v>27</v>
      </c>
      <c r="E70" s="38">
        <f>SUM(F70:I70)</f>
        <v>724.90000000000009</v>
      </c>
      <c r="F70" s="38">
        <f t="shared" ref="F70:I70" si="18">SUM(F71:F75)</f>
        <v>450.3</v>
      </c>
      <c r="G70" s="38">
        <f t="shared" si="18"/>
        <v>274.60000000000002</v>
      </c>
      <c r="H70" s="39">
        <f t="shared" si="18"/>
        <v>0</v>
      </c>
      <c r="I70" s="38">
        <f t="shared" si="18"/>
        <v>0</v>
      </c>
      <c r="J70" s="38">
        <v>0</v>
      </c>
      <c r="K70" s="31" t="s">
        <v>28</v>
      </c>
    </row>
    <row r="71" spans="1:11" ht="19.5" customHeight="1" x14ac:dyDescent="0.25">
      <c r="A71" s="33"/>
      <c r="B71" s="31"/>
      <c r="C71" s="40" t="s">
        <v>17</v>
      </c>
      <c r="D71" s="35"/>
      <c r="E71" s="38"/>
      <c r="F71" s="38"/>
      <c r="G71" s="38"/>
      <c r="H71" s="39"/>
      <c r="I71" s="38"/>
      <c r="J71" s="38"/>
      <c r="K71" s="31"/>
    </row>
    <row r="72" spans="1:11" x14ac:dyDescent="0.25">
      <c r="A72" s="33"/>
      <c r="B72" s="31"/>
      <c r="C72" s="40" t="s">
        <v>18</v>
      </c>
      <c r="D72" s="35"/>
      <c r="E72" s="38">
        <f t="shared" ref="E72:E74" si="19">SUM(F72:I72)</f>
        <v>642.4</v>
      </c>
      <c r="F72" s="38">
        <v>400.8</v>
      </c>
      <c r="G72" s="38">
        <v>241.6</v>
      </c>
      <c r="H72" s="39">
        <v>0</v>
      </c>
      <c r="I72" s="38">
        <v>0</v>
      </c>
      <c r="J72" s="38">
        <v>0</v>
      </c>
      <c r="K72" s="31"/>
    </row>
    <row r="73" spans="1:11" x14ac:dyDescent="0.25">
      <c r="A73" s="33"/>
      <c r="B73" s="31"/>
      <c r="C73" s="40" t="s">
        <v>19</v>
      </c>
      <c r="D73" s="35"/>
      <c r="E73" s="38"/>
      <c r="F73" s="38"/>
      <c r="G73" s="38"/>
      <c r="H73" s="39"/>
      <c r="I73" s="38"/>
      <c r="J73" s="38"/>
      <c r="K73" s="31"/>
    </row>
    <row r="74" spans="1:11" x14ac:dyDescent="0.25">
      <c r="A74" s="33"/>
      <c r="B74" s="31"/>
      <c r="C74" s="40" t="s">
        <v>20</v>
      </c>
      <c r="D74" s="35"/>
      <c r="E74" s="38">
        <f t="shared" si="19"/>
        <v>82.5</v>
      </c>
      <c r="F74" s="38">
        <v>49.5</v>
      </c>
      <c r="G74" s="38">
        <v>33</v>
      </c>
      <c r="H74" s="39">
        <v>0</v>
      </c>
      <c r="I74" s="38">
        <v>0</v>
      </c>
      <c r="J74" s="38">
        <v>0</v>
      </c>
      <c r="K74" s="31"/>
    </row>
    <row r="75" spans="1:11" x14ac:dyDescent="0.25">
      <c r="A75" s="33"/>
      <c r="B75" s="31"/>
      <c r="C75" s="40" t="s">
        <v>21</v>
      </c>
      <c r="D75" s="36"/>
      <c r="E75" s="38"/>
      <c r="F75" s="38"/>
      <c r="G75" s="38"/>
      <c r="H75" s="39"/>
      <c r="I75" s="38"/>
      <c r="J75" s="38"/>
      <c r="K75" s="31"/>
    </row>
    <row r="76" spans="1:11" ht="21" customHeight="1" x14ac:dyDescent="0.25">
      <c r="A76" s="29" t="s">
        <v>43</v>
      </c>
      <c r="B76" s="26" t="s">
        <v>44</v>
      </c>
      <c r="C76" s="40" t="s">
        <v>15</v>
      </c>
      <c r="D76" s="34" t="s">
        <v>27</v>
      </c>
      <c r="E76" s="41">
        <f>SUM(F76:I76)</f>
        <v>10900.6</v>
      </c>
      <c r="F76" s="41">
        <f t="shared" ref="F76:J81" si="20">F82</f>
        <v>5400</v>
      </c>
      <c r="G76" s="41">
        <f t="shared" si="20"/>
        <v>5500.6</v>
      </c>
      <c r="H76" s="42">
        <f t="shared" si="20"/>
        <v>0</v>
      </c>
      <c r="I76" s="41">
        <f t="shared" si="20"/>
        <v>0</v>
      </c>
      <c r="J76" s="41">
        <f t="shared" si="20"/>
        <v>0</v>
      </c>
      <c r="K76" s="31"/>
    </row>
    <row r="77" spans="1:11" ht="22.5" customHeight="1" x14ac:dyDescent="0.25">
      <c r="A77" s="29"/>
      <c r="B77" s="26"/>
      <c r="C77" s="40" t="s">
        <v>17</v>
      </c>
      <c r="D77" s="35"/>
      <c r="E77" s="41">
        <f t="shared" ref="E77:E81" si="21">SUM(F77:I77)</f>
        <v>0</v>
      </c>
      <c r="F77" s="41">
        <f t="shared" si="20"/>
        <v>0</v>
      </c>
      <c r="G77" s="41">
        <f t="shared" si="20"/>
        <v>0</v>
      </c>
      <c r="H77" s="42">
        <f t="shared" si="20"/>
        <v>0</v>
      </c>
      <c r="I77" s="41">
        <f t="shared" si="20"/>
        <v>0</v>
      </c>
      <c r="J77" s="41">
        <f t="shared" si="20"/>
        <v>0</v>
      </c>
      <c r="K77" s="31"/>
    </row>
    <row r="78" spans="1:11" ht="17.25" customHeight="1" x14ac:dyDescent="0.25">
      <c r="A78" s="29"/>
      <c r="B78" s="26"/>
      <c r="C78" s="40" t="s">
        <v>18</v>
      </c>
      <c r="D78" s="35"/>
      <c r="E78" s="41">
        <f t="shared" si="21"/>
        <v>9646.5</v>
      </c>
      <c r="F78" s="41">
        <f t="shared" si="20"/>
        <v>4806</v>
      </c>
      <c r="G78" s="41">
        <f t="shared" si="20"/>
        <v>4840.5</v>
      </c>
      <c r="H78" s="42">
        <f t="shared" si="20"/>
        <v>0</v>
      </c>
      <c r="I78" s="41">
        <f t="shared" si="20"/>
        <v>0</v>
      </c>
      <c r="J78" s="41">
        <f t="shared" si="20"/>
        <v>0</v>
      </c>
      <c r="K78" s="31"/>
    </row>
    <row r="79" spans="1:11" ht="17.25" customHeight="1" x14ac:dyDescent="0.25">
      <c r="A79" s="29"/>
      <c r="B79" s="26"/>
      <c r="C79" s="40" t="s">
        <v>19</v>
      </c>
      <c r="D79" s="35"/>
      <c r="E79" s="41">
        <f t="shared" si="21"/>
        <v>0</v>
      </c>
      <c r="F79" s="41">
        <f t="shared" si="20"/>
        <v>0</v>
      </c>
      <c r="G79" s="41">
        <f t="shared" si="20"/>
        <v>0</v>
      </c>
      <c r="H79" s="42">
        <f t="shared" si="20"/>
        <v>0</v>
      </c>
      <c r="I79" s="41">
        <f t="shared" si="20"/>
        <v>0</v>
      </c>
      <c r="J79" s="41">
        <f t="shared" si="20"/>
        <v>0</v>
      </c>
      <c r="K79" s="31"/>
    </row>
    <row r="80" spans="1:11" ht="17.25" customHeight="1" x14ac:dyDescent="0.25">
      <c r="A80" s="29"/>
      <c r="B80" s="26"/>
      <c r="C80" s="40" t="s">
        <v>20</v>
      </c>
      <c r="D80" s="35"/>
      <c r="E80" s="41">
        <f t="shared" si="21"/>
        <v>1254.0999999999999</v>
      </c>
      <c r="F80" s="41">
        <f t="shared" si="20"/>
        <v>594</v>
      </c>
      <c r="G80" s="41">
        <f t="shared" si="20"/>
        <v>660.1</v>
      </c>
      <c r="H80" s="42">
        <f t="shared" si="20"/>
        <v>0</v>
      </c>
      <c r="I80" s="41">
        <f t="shared" si="20"/>
        <v>0</v>
      </c>
      <c r="J80" s="41">
        <f t="shared" si="20"/>
        <v>0</v>
      </c>
      <c r="K80" s="31"/>
    </row>
    <row r="81" spans="1:11" ht="21" customHeight="1" x14ac:dyDescent="0.25">
      <c r="A81" s="29"/>
      <c r="B81" s="26"/>
      <c r="C81" s="40" t="s">
        <v>21</v>
      </c>
      <c r="D81" s="36"/>
      <c r="E81" s="41">
        <f t="shared" si="21"/>
        <v>0</v>
      </c>
      <c r="F81" s="41">
        <f>F87</f>
        <v>0</v>
      </c>
      <c r="G81" s="41">
        <f t="shared" si="20"/>
        <v>0</v>
      </c>
      <c r="H81" s="42">
        <f t="shared" si="20"/>
        <v>0</v>
      </c>
      <c r="I81" s="41">
        <f t="shared" si="20"/>
        <v>0</v>
      </c>
      <c r="J81" s="41">
        <f t="shared" si="20"/>
        <v>0</v>
      </c>
      <c r="K81" s="31"/>
    </row>
    <row r="82" spans="1:11" x14ac:dyDescent="0.25">
      <c r="A82" s="33" t="s">
        <v>45</v>
      </c>
      <c r="B82" s="31" t="s">
        <v>46</v>
      </c>
      <c r="C82" s="40" t="s">
        <v>15</v>
      </c>
      <c r="D82" s="34" t="s">
        <v>16</v>
      </c>
      <c r="E82" s="43">
        <f>SUM(F82:I82)</f>
        <v>10900.6</v>
      </c>
      <c r="F82" s="43">
        <f>SUM(F83:F87)</f>
        <v>5400</v>
      </c>
      <c r="G82" s="43">
        <f t="shared" ref="G82:I82" si="22">SUM(G83:G87)</f>
        <v>5500.6</v>
      </c>
      <c r="H82" s="44">
        <f t="shared" si="22"/>
        <v>0</v>
      </c>
      <c r="I82" s="43">
        <f t="shared" si="22"/>
        <v>0</v>
      </c>
      <c r="J82" s="43">
        <v>0</v>
      </c>
      <c r="K82" s="26" t="s">
        <v>47</v>
      </c>
    </row>
    <row r="83" spans="1:11" x14ac:dyDescent="0.25">
      <c r="A83" s="33"/>
      <c r="B83" s="31"/>
      <c r="C83" s="40" t="s">
        <v>17</v>
      </c>
      <c r="D83" s="35"/>
      <c r="E83" s="43"/>
      <c r="F83" s="43"/>
      <c r="G83" s="43"/>
      <c r="H83" s="44"/>
      <c r="I83" s="43"/>
      <c r="J83" s="43"/>
      <c r="K83" s="26"/>
    </row>
    <row r="84" spans="1:11" x14ac:dyDescent="0.25">
      <c r="A84" s="33"/>
      <c r="B84" s="31"/>
      <c r="C84" s="40" t="s">
        <v>18</v>
      </c>
      <c r="D84" s="35"/>
      <c r="E84" s="43">
        <f t="shared" ref="E84:E86" si="23">SUM(F84:I84)</f>
        <v>9646.5</v>
      </c>
      <c r="F84" s="43">
        <v>4806</v>
      </c>
      <c r="G84" s="43">
        <v>4840.5</v>
      </c>
      <c r="H84" s="44">
        <v>0</v>
      </c>
      <c r="I84" s="43">
        <v>0</v>
      </c>
      <c r="J84" s="43">
        <v>0</v>
      </c>
      <c r="K84" s="26"/>
    </row>
    <row r="85" spans="1:11" x14ac:dyDescent="0.25">
      <c r="A85" s="33"/>
      <c r="B85" s="31"/>
      <c r="C85" s="40" t="s">
        <v>19</v>
      </c>
      <c r="D85" s="35"/>
      <c r="E85" s="43"/>
      <c r="F85" s="43"/>
      <c r="G85" s="43"/>
      <c r="H85" s="44"/>
      <c r="I85" s="43"/>
      <c r="J85" s="43"/>
      <c r="K85" s="26"/>
    </row>
    <row r="86" spans="1:11" x14ac:dyDescent="0.25">
      <c r="A86" s="33"/>
      <c r="B86" s="31"/>
      <c r="C86" s="40" t="s">
        <v>20</v>
      </c>
      <c r="D86" s="35"/>
      <c r="E86" s="43">
        <f t="shared" si="23"/>
        <v>1254.0999999999999</v>
      </c>
      <c r="F86" s="43">
        <v>594</v>
      </c>
      <c r="G86" s="43">
        <v>660.1</v>
      </c>
      <c r="H86" s="44">
        <v>0</v>
      </c>
      <c r="I86" s="43">
        <v>0</v>
      </c>
      <c r="J86" s="43">
        <v>0</v>
      </c>
      <c r="K86" s="26"/>
    </row>
    <row r="87" spans="1:11" ht="18.600000000000001" customHeight="1" x14ac:dyDescent="0.25">
      <c r="A87" s="33"/>
      <c r="B87" s="31"/>
      <c r="C87" s="40" t="s">
        <v>21</v>
      </c>
      <c r="D87" s="36"/>
      <c r="E87" s="43"/>
      <c r="F87" s="43"/>
      <c r="G87" s="43"/>
      <c r="H87" s="44"/>
      <c r="I87" s="43"/>
      <c r="J87" s="43"/>
      <c r="K87" s="26"/>
    </row>
    <row r="88" spans="1:11" x14ac:dyDescent="0.25">
      <c r="A88" s="45"/>
      <c r="B88" s="40"/>
      <c r="C88" s="40"/>
      <c r="D88" s="46"/>
      <c r="E88" s="43"/>
      <c r="F88" s="43"/>
      <c r="G88" s="43"/>
      <c r="H88" s="44"/>
      <c r="I88" s="43"/>
      <c r="J88" s="43"/>
      <c r="K88" s="24"/>
    </row>
    <row r="89" spans="1:11" ht="22.8" customHeight="1" x14ac:dyDescent="0.25">
      <c r="A89" s="26" t="s">
        <v>48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 x14ac:dyDescent="0.25">
      <c r="A90" s="33" t="s">
        <v>38</v>
      </c>
      <c r="B90" s="26" t="s">
        <v>39</v>
      </c>
      <c r="C90" s="24" t="s">
        <v>15</v>
      </c>
      <c r="D90" s="34" t="s">
        <v>27</v>
      </c>
      <c r="E90" s="25">
        <f>SUM(F90:J90)</f>
        <v>11265.2</v>
      </c>
      <c r="F90" s="25">
        <f t="shared" ref="F90:J95" si="24">F96+F108</f>
        <v>0</v>
      </c>
      <c r="G90" s="25">
        <f t="shared" si="24"/>
        <v>0</v>
      </c>
      <c r="H90" s="27">
        <f t="shared" si="24"/>
        <v>4007.9</v>
      </c>
      <c r="I90" s="25">
        <f t="shared" si="24"/>
        <v>350.3</v>
      </c>
      <c r="J90" s="25">
        <f t="shared" si="24"/>
        <v>6907</v>
      </c>
      <c r="K90" s="31" t="s">
        <v>28</v>
      </c>
    </row>
    <row r="91" spans="1:11" x14ac:dyDescent="0.25">
      <c r="A91" s="33"/>
      <c r="B91" s="26"/>
      <c r="C91" s="24" t="s">
        <v>17</v>
      </c>
      <c r="D91" s="35"/>
      <c r="E91" s="25">
        <f t="shared" ref="E91:E95" si="25">SUM(F91:J91)</f>
        <v>0</v>
      </c>
      <c r="F91" s="25">
        <f t="shared" si="24"/>
        <v>0</v>
      </c>
      <c r="G91" s="25">
        <f t="shared" si="24"/>
        <v>0</v>
      </c>
      <c r="H91" s="27">
        <f t="shared" si="24"/>
        <v>0</v>
      </c>
      <c r="I91" s="25">
        <f t="shared" si="24"/>
        <v>0</v>
      </c>
      <c r="J91" s="25">
        <f t="shared" si="24"/>
        <v>0</v>
      </c>
      <c r="K91" s="31"/>
    </row>
    <row r="92" spans="1:11" x14ac:dyDescent="0.25">
      <c r="A92" s="33"/>
      <c r="B92" s="26"/>
      <c r="C92" s="24" t="s">
        <v>18</v>
      </c>
      <c r="D92" s="35"/>
      <c r="E92" s="25">
        <f t="shared" si="25"/>
        <v>9684.6</v>
      </c>
      <c r="F92" s="25">
        <f t="shared" si="24"/>
        <v>0</v>
      </c>
      <c r="G92" s="25">
        <f t="shared" si="24"/>
        <v>0</v>
      </c>
      <c r="H92" s="27">
        <f t="shared" si="24"/>
        <v>3446.8</v>
      </c>
      <c r="I92" s="25">
        <f t="shared" si="24"/>
        <v>297.8</v>
      </c>
      <c r="J92" s="25">
        <f t="shared" si="24"/>
        <v>5940</v>
      </c>
      <c r="K92" s="31"/>
    </row>
    <row r="93" spans="1:11" x14ac:dyDescent="0.25">
      <c r="A93" s="33"/>
      <c r="B93" s="26"/>
      <c r="C93" s="24" t="s">
        <v>19</v>
      </c>
      <c r="D93" s="35"/>
      <c r="E93" s="25">
        <f t="shared" si="25"/>
        <v>0</v>
      </c>
      <c r="F93" s="25">
        <f t="shared" si="24"/>
        <v>0</v>
      </c>
      <c r="G93" s="25">
        <f t="shared" si="24"/>
        <v>0</v>
      </c>
      <c r="H93" s="27">
        <f t="shared" si="24"/>
        <v>0</v>
      </c>
      <c r="I93" s="25">
        <f t="shared" si="24"/>
        <v>0</v>
      </c>
      <c r="J93" s="25">
        <f t="shared" si="24"/>
        <v>0</v>
      </c>
      <c r="K93" s="31"/>
    </row>
    <row r="94" spans="1:11" x14ac:dyDescent="0.25">
      <c r="A94" s="33"/>
      <c r="B94" s="26"/>
      <c r="C94" s="24" t="s">
        <v>20</v>
      </c>
      <c r="D94" s="35"/>
      <c r="E94" s="25">
        <f t="shared" si="25"/>
        <v>1580.6</v>
      </c>
      <c r="F94" s="25">
        <f t="shared" si="24"/>
        <v>0</v>
      </c>
      <c r="G94" s="25">
        <f t="shared" si="24"/>
        <v>0</v>
      </c>
      <c r="H94" s="27">
        <f t="shared" si="24"/>
        <v>561.1</v>
      </c>
      <c r="I94" s="25">
        <f t="shared" si="24"/>
        <v>52.5</v>
      </c>
      <c r="J94" s="25">
        <f t="shared" si="24"/>
        <v>967</v>
      </c>
      <c r="K94" s="31"/>
    </row>
    <row r="95" spans="1:11" x14ac:dyDescent="0.25">
      <c r="A95" s="33"/>
      <c r="B95" s="26"/>
      <c r="C95" s="32" t="s">
        <v>21</v>
      </c>
      <c r="D95" s="36"/>
      <c r="E95" s="25">
        <f t="shared" si="25"/>
        <v>0</v>
      </c>
      <c r="F95" s="25">
        <f>F101+F113</f>
        <v>0</v>
      </c>
      <c r="G95" s="25">
        <f t="shared" si="24"/>
        <v>0</v>
      </c>
      <c r="H95" s="27">
        <f t="shared" si="24"/>
        <v>0</v>
      </c>
      <c r="I95" s="25">
        <f t="shared" si="24"/>
        <v>0</v>
      </c>
      <c r="J95" s="25">
        <f t="shared" si="24"/>
        <v>0</v>
      </c>
      <c r="K95" s="31"/>
    </row>
    <row r="96" spans="1:11" x14ac:dyDescent="0.25">
      <c r="A96" s="33" t="s">
        <v>40</v>
      </c>
      <c r="B96" s="26" t="s">
        <v>41</v>
      </c>
      <c r="C96" s="24" t="s">
        <v>15</v>
      </c>
      <c r="D96" s="34" t="s">
        <v>27</v>
      </c>
      <c r="E96" s="25">
        <f>SUM(F96:J96)</f>
        <v>758.2</v>
      </c>
      <c r="F96" s="25">
        <f t="shared" ref="F96:J101" si="26">F102</f>
        <v>0</v>
      </c>
      <c r="G96" s="25">
        <f t="shared" si="26"/>
        <v>0</v>
      </c>
      <c r="H96" s="27">
        <f t="shared" si="26"/>
        <v>407.90000000000003</v>
      </c>
      <c r="I96" s="25">
        <f t="shared" si="26"/>
        <v>350.3</v>
      </c>
      <c r="J96" s="25">
        <f t="shared" si="26"/>
        <v>0</v>
      </c>
      <c r="K96" s="31" t="s">
        <v>28</v>
      </c>
    </row>
    <row r="97" spans="1:11" x14ac:dyDescent="0.25">
      <c r="A97" s="33"/>
      <c r="B97" s="26"/>
      <c r="C97" s="24" t="s">
        <v>17</v>
      </c>
      <c r="D97" s="35"/>
      <c r="E97" s="25">
        <f t="shared" ref="E97:E101" si="27">SUM(F97:J97)</f>
        <v>0</v>
      </c>
      <c r="F97" s="25">
        <f t="shared" si="26"/>
        <v>0</v>
      </c>
      <c r="G97" s="25">
        <f t="shared" si="26"/>
        <v>0</v>
      </c>
      <c r="H97" s="27">
        <f t="shared" si="26"/>
        <v>0</v>
      </c>
      <c r="I97" s="25">
        <f t="shared" si="26"/>
        <v>0</v>
      </c>
      <c r="J97" s="25">
        <f t="shared" si="26"/>
        <v>0</v>
      </c>
      <c r="K97" s="31"/>
    </row>
    <row r="98" spans="1:11" x14ac:dyDescent="0.25">
      <c r="A98" s="33"/>
      <c r="B98" s="26"/>
      <c r="C98" s="24" t="s">
        <v>18</v>
      </c>
      <c r="D98" s="35"/>
      <c r="E98" s="25">
        <f t="shared" si="27"/>
        <v>648.6</v>
      </c>
      <c r="F98" s="25">
        <f t="shared" si="26"/>
        <v>0</v>
      </c>
      <c r="G98" s="25">
        <f t="shared" si="26"/>
        <v>0</v>
      </c>
      <c r="H98" s="27">
        <f t="shared" si="26"/>
        <v>350.8</v>
      </c>
      <c r="I98" s="25">
        <f t="shared" si="26"/>
        <v>297.8</v>
      </c>
      <c r="J98" s="25">
        <f t="shared" si="26"/>
        <v>0</v>
      </c>
      <c r="K98" s="31"/>
    </row>
    <row r="99" spans="1:11" x14ac:dyDescent="0.25">
      <c r="A99" s="33"/>
      <c r="B99" s="26"/>
      <c r="C99" s="24" t="s">
        <v>19</v>
      </c>
      <c r="D99" s="35"/>
      <c r="E99" s="25">
        <f t="shared" si="27"/>
        <v>0</v>
      </c>
      <c r="F99" s="25">
        <f t="shared" si="26"/>
        <v>0</v>
      </c>
      <c r="G99" s="25">
        <f t="shared" si="26"/>
        <v>0</v>
      </c>
      <c r="H99" s="27">
        <f t="shared" si="26"/>
        <v>0</v>
      </c>
      <c r="I99" s="25">
        <f t="shared" si="26"/>
        <v>0</v>
      </c>
      <c r="J99" s="25">
        <f t="shared" si="26"/>
        <v>0</v>
      </c>
      <c r="K99" s="31"/>
    </row>
    <row r="100" spans="1:11" x14ac:dyDescent="0.25">
      <c r="A100" s="33"/>
      <c r="B100" s="26"/>
      <c r="C100" s="24" t="s">
        <v>20</v>
      </c>
      <c r="D100" s="35"/>
      <c r="E100" s="25">
        <f t="shared" si="27"/>
        <v>109.6</v>
      </c>
      <c r="F100" s="25">
        <f t="shared" si="26"/>
        <v>0</v>
      </c>
      <c r="G100" s="25">
        <f t="shared" si="26"/>
        <v>0</v>
      </c>
      <c r="H100" s="27">
        <f t="shared" si="26"/>
        <v>57.1</v>
      </c>
      <c r="I100" s="25">
        <f t="shared" si="26"/>
        <v>52.5</v>
      </c>
      <c r="J100" s="25">
        <f t="shared" si="26"/>
        <v>0</v>
      </c>
      <c r="K100" s="31"/>
    </row>
    <row r="101" spans="1:11" x14ac:dyDescent="0.25">
      <c r="A101" s="33"/>
      <c r="B101" s="26"/>
      <c r="C101" s="32" t="s">
        <v>21</v>
      </c>
      <c r="D101" s="36"/>
      <c r="E101" s="25">
        <f t="shared" si="27"/>
        <v>0</v>
      </c>
      <c r="F101" s="25">
        <f>F107</f>
        <v>0</v>
      </c>
      <c r="G101" s="25">
        <v>0</v>
      </c>
      <c r="H101" s="27">
        <f t="shared" si="26"/>
        <v>0</v>
      </c>
      <c r="I101" s="25">
        <f t="shared" si="26"/>
        <v>0</v>
      </c>
      <c r="J101" s="25">
        <f t="shared" si="26"/>
        <v>0</v>
      </c>
      <c r="K101" s="31"/>
    </row>
    <row r="102" spans="1:11" x14ac:dyDescent="0.25">
      <c r="A102" s="33" t="s">
        <v>42</v>
      </c>
      <c r="B102" s="31" t="s">
        <v>41</v>
      </c>
      <c r="C102" s="24" t="s">
        <v>15</v>
      </c>
      <c r="D102" s="34" t="s">
        <v>27</v>
      </c>
      <c r="E102" s="38">
        <f>SUM(F102:J102)</f>
        <v>758.2</v>
      </c>
      <c r="F102" s="38">
        <v>0</v>
      </c>
      <c r="G102" s="38">
        <v>0</v>
      </c>
      <c r="H102" s="39">
        <f t="shared" ref="H102:I102" si="28">SUM(H103:H107)</f>
        <v>407.90000000000003</v>
      </c>
      <c r="I102" s="38">
        <f t="shared" si="28"/>
        <v>350.3</v>
      </c>
      <c r="J102" s="38">
        <v>0</v>
      </c>
      <c r="K102" s="31" t="s">
        <v>28</v>
      </c>
    </row>
    <row r="103" spans="1:11" x14ac:dyDescent="0.25">
      <c r="A103" s="33"/>
      <c r="B103" s="31"/>
      <c r="C103" s="40" t="s">
        <v>17</v>
      </c>
      <c r="D103" s="35"/>
      <c r="E103" s="38"/>
      <c r="F103" s="38"/>
      <c r="G103" s="38"/>
      <c r="H103" s="39"/>
      <c r="I103" s="38"/>
      <c r="J103" s="38"/>
      <c r="K103" s="31"/>
    </row>
    <row r="104" spans="1:11" x14ac:dyDescent="0.25">
      <c r="A104" s="33"/>
      <c r="B104" s="31"/>
      <c r="C104" s="40" t="s">
        <v>18</v>
      </c>
      <c r="D104" s="35"/>
      <c r="E104" s="38">
        <f t="shared" ref="E104:E106" si="29">SUM(F104:J104)</f>
        <v>648.6</v>
      </c>
      <c r="F104" s="38">
        <v>0</v>
      </c>
      <c r="G104" s="38">
        <v>0</v>
      </c>
      <c r="H104" s="39">
        <v>350.8</v>
      </c>
      <c r="I104" s="38">
        <v>297.8</v>
      </c>
      <c r="J104" s="38">
        <v>0</v>
      </c>
      <c r="K104" s="31"/>
    </row>
    <row r="105" spans="1:11" x14ac:dyDescent="0.25">
      <c r="A105" s="33"/>
      <c r="B105" s="31"/>
      <c r="C105" s="40" t="s">
        <v>19</v>
      </c>
      <c r="D105" s="35"/>
      <c r="E105" s="38"/>
      <c r="F105" s="38"/>
      <c r="G105" s="38"/>
      <c r="H105" s="39"/>
      <c r="I105" s="38"/>
      <c r="J105" s="38"/>
      <c r="K105" s="31"/>
    </row>
    <row r="106" spans="1:11" x14ac:dyDescent="0.25">
      <c r="A106" s="33"/>
      <c r="B106" s="31"/>
      <c r="C106" s="40" t="s">
        <v>20</v>
      </c>
      <c r="D106" s="35"/>
      <c r="E106" s="38">
        <f t="shared" si="29"/>
        <v>109.6</v>
      </c>
      <c r="F106" s="38">
        <v>0</v>
      </c>
      <c r="G106" s="38">
        <v>0</v>
      </c>
      <c r="H106" s="39">
        <v>57.1</v>
      </c>
      <c r="I106" s="38">
        <v>52.5</v>
      </c>
      <c r="J106" s="38">
        <v>0</v>
      </c>
      <c r="K106" s="31"/>
    </row>
    <row r="107" spans="1:11" ht="17.399999999999999" customHeight="1" x14ac:dyDescent="0.25">
      <c r="A107" s="33"/>
      <c r="B107" s="31"/>
      <c r="C107" s="40" t="s">
        <v>21</v>
      </c>
      <c r="D107" s="36"/>
      <c r="E107" s="38"/>
      <c r="F107" s="38"/>
      <c r="G107" s="38"/>
      <c r="H107" s="39"/>
      <c r="I107" s="38"/>
      <c r="J107" s="38"/>
      <c r="K107" s="31"/>
    </row>
    <row r="108" spans="1:11" x14ac:dyDescent="0.25">
      <c r="A108" s="29" t="s">
        <v>43</v>
      </c>
      <c r="B108" s="26" t="s">
        <v>44</v>
      </c>
      <c r="C108" s="40" t="s">
        <v>15</v>
      </c>
      <c r="D108" s="34" t="s">
        <v>27</v>
      </c>
      <c r="E108" s="41">
        <f>SUM(F108:J108)</f>
        <v>10507</v>
      </c>
      <c r="F108" s="41">
        <f t="shared" ref="F108:J113" si="30">F114</f>
        <v>0</v>
      </c>
      <c r="G108" s="41">
        <f t="shared" si="30"/>
        <v>0</v>
      </c>
      <c r="H108" s="42">
        <f t="shared" si="30"/>
        <v>3600</v>
      </c>
      <c r="I108" s="41">
        <f t="shared" si="30"/>
        <v>0</v>
      </c>
      <c r="J108" s="41">
        <f t="shared" si="30"/>
        <v>6907</v>
      </c>
      <c r="K108" s="31"/>
    </row>
    <row r="109" spans="1:11" x14ac:dyDescent="0.25">
      <c r="A109" s="29"/>
      <c r="B109" s="26"/>
      <c r="C109" s="40" t="s">
        <v>17</v>
      </c>
      <c r="D109" s="35"/>
      <c r="E109" s="41">
        <f t="shared" ref="E109:E113" si="31">SUM(F109:J109)</f>
        <v>0</v>
      </c>
      <c r="F109" s="41">
        <f t="shared" si="30"/>
        <v>0</v>
      </c>
      <c r="G109" s="41">
        <f t="shared" si="30"/>
        <v>0</v>
      </c>
      <c r="H109" s="42">
        <f t="shared" si="30"/>
        <v>0</v>
      </c>
      <c r="I109" s="41">
        <f t="shared" si="30"/>
        <v>0</v>
      </c>
      <c r="J109" s="41">
        <f t="shared" si="30"/>
        <v>0</v>
      </c>
      <c r="K109" s="31"/>
    </row>
    <row r="110" spans="1:11" x14ac:dyDescent="0.25">
      <c r="A110" s="29"/>
      <c r="B110" s="26"/>
      <c r="C110" s="40" t="s">
        <v>18</v>
      </c>
      <c r="D110" s="35"/>
      <c r="E110" s="41">
        <f t="shared" si="31"/>
        <v>9036</v>
      </c>
      <c r="F110" s="41">
        <f t="shared" si="30"/>
        <v>0</v>
      </c>
      <c r="G110" s="41">
        <f t="shared" si="30"/>
        <v>0</v>
      </c>
      <c r="H110" s="42">
        <f t="shared" si="30"/>
        <v>3096</v>
      </c>
      <c r="I110" s="41">
        <f t="shared" si="30"/>
        <v>0</v>
      </c>
      <c r="J110" s="41">
        <f t="shared" si="30"/>
        <v>5940</v>
      </c>
      <c r="K110" s="31"/>
    </row>
    <row r="111" spans="1:11" x14ac:dyDescent="0.25">
      <c r="A111" s="29"/>
      <c r="B111" s="26"/>
      <c r="C111" s="40" t="s">
        <v>19</v>
      </c>
      <c r="D111" s="35"/>
      <c r="E111" s="41">
        <f t="shared" si="31"/>
        <v>0</v>
      </c>
      <c r="F111" s="41">
        <f t="shared" si="30"/>
        <v>0</v>
      </c>
      <c r="G111" s="41">
        <f t="shared" si="30"/>
        <v>0</v>
      </c>
      <c r="H111" s="42">
        <f t="shared" si="30"/>
        <v>0</v>
      </c>
      <c r="I111" s="41">
        <f t="shared" si="30"/>
        <v>0</v>
      </c>
      <c r="J111" s="41">
        <f t="shared" si="30"/>
        <v>0</v>
      </c>
      <c r="K111" s="31"/>
    </row>
    <row r="112" spans="1:11" x14ac:dyDescent="0.25">
      <c r="A112" s="29"/>
      <c r="B112" s="26"/>
      <c r="C112" s="40" t="s">
        <v>20</v>
      </c>
      <c r="D112" s="35"/>
      <c r="E112" s="41">
        <f t="shared" si="31"/>
        <v>1471</v>
      </c>
      <c r="F112" s="41">
        <f t="shared" si="30"/>
        <v>0</v>
      </c>
      <c r="G112" s="41">
        <f t="shared" si="30"/>
        <v>0</v>
      </c>
      <c r="H112" s="42">
        <f t="shared" si="30"/>
        <v>504</v>
      </c>
      <c r="I112" s="41">
        <f t="shared" si="30"/>
        <v>0</v>
      </c>
      <c r="J112" s="41">
        <f t="shared" si="30"/>
        <v>967</v>
      </c>
      <c r="K112" s="31"/>
    </row>
    <row r="113" spans="1:11" ht="49.2" customHeight="1" x14ac:dyDescent="0.25">
      <c r="A113" s="29"/>
      <c r="B113" s="26"/>
      <c r="C113" s="40" t="s">
        <v>21</v>
      </c>
      <c r="D113" s="36"/>
      <c r="E113" s="41">
        <f t="shared" si="31"/>
        <v>0</v>
      </c>
      <c r="F113" s="41">
        <f>F119</f>
        <v>0</v>
      </c>
      <c r="G113" s="41">
        <f t="shared" si="30"/>
        <v>0</v>
      </c>
      <c r="H113" s="42">
        <f t="shared" si="30"/>
        <v>0</v>
      </c>
      <c r="I113" s="41">
        <f t="shared" si="30"/>
        <v>0</v>
      </c>
      <c r="J113" s="41">
        <f t="shared" si="30"/>
        <v>0</v>
      </c>
      <c r="K113" s="31"/>
    </row>
    <row r="114" spans="1:11" x14ac:dyDescent="0.25">
      <c r="A114" s="33" t="s">
        <v>45</v>
      </c>
      <c r="B114" s="31" t="s">
        <v>46</v>
      </c>
      <c r="C114" s="40" t="s">
        <v>15</v>
      </c>
      <c r="D114" s="34" t="s">
        <v>16</v>
      </c>
      <c r="E114" s="43">
        <f>SUM(F114:I114)</f>
        <v>3600</v>
      </c>
      <c r="F114" s="43">
        <f>SUM(F115:F119)</f>
        <v>0</v>
      </c>
      <c r="G114" s="43">
        <v>0</v>
      </c>
      <c r="H114" s="44">
        <f t="shared" ref="H114:J114" si="32">SUM(H115:H119)</f>
        <v>3600</v>
      </c>
      <c r="I114" s="43">
        <f t="shared" si="32"/>
        <v>0</v>
      </c>
      <c r="J114" s="43">
        <f t="shared" si="32"/>
        <v>6907</v>
      </c>
      <c r="K114" s="26" t="s">
        <v>47</v>
      </c>
    </row>
    <row r="115" spans="1:11" x14ac:dyDescent="0.25">
      <c r="A115" s="33"/>
      <c r="B115" s="31"/>
      <c r="C115" s="40" t="s">
        <v>17</v>
      </c>
      <c r="D115" s="35"/>
      <c r="E115" s="43"/>
      <c r="F115" s="43"/>
      <c r="G115" s="43"/>
      <c r="H115" s="44"/>
      <c r="I115" s="43"/>
      <c r="J115" s="43"/>
      <c r="K115" s="26"/>
    </row>
    <row r="116" spans="1:11" x14ac:dyDescent="0.25">
      <c r="A116" s="33"/>
      <c r="B116" s="31"/>
      <c r="C116" s="40" t="s">
        <v>18</v>
      </c>
      <c r="D116" s="35"/>
      <c r="E116" s="43">
        <f t="shared" ref="E116:E118" si="33">SUM(F116:I116)</f>
        <v>3096</v>
      </c>
      <c r="F116" s="43">
        <v>0</v>
      </c>
      <c r="G116" s="43">
        <v>0</v>
      </c>
      <c r="H116" s="44">
        <v>3096</v>
      </c>
      <c r="I116" s="43">
        <v>0</v>
      </c>
      <c r="J116" s="43">
        <v>5940</v>
      </c>
      <c r="K116" s="26"/>
    </row>
    <row r="117" spans="1:11" x14ac:dyDescent="0.25">
      <c r="A117" s="33"/>
      <c r="B117" s="31"/>
      <c r="C117" s="40" t="s">
        <v>19</v>
      </c>
      <c r="D117" s="35"/>
      <c r="E117" s="43"/>
      <c r="F117" s="43"/>
      <c r="G117" s="43"/>
      <c r="H117" s="44"/>
      <c r="I117" s="43"/>
      <c r="J117" s="43"/>
      <c r="K117" s="26"/>
    </row>
    <row r="118" spans="1:11" x14ac:dyDescent="0.25">
      <c r="A118" s="33"/>
      <c r="B118" s="31"/>
      <c r="C118" s="40" t="s">
        <v>20</v>
      </c>
      <c r="D118" s="35"/>
      <c r="E118" s="43">
        <f t="shared" si="33"/>
        <v>504</v>
      </c>
      <c r="F118" s="43">
        <v>0</v>
      </c>
      <c r="G118" s="43">
        <v>0</v>
      </c>
      <c r="H118" s="44">
        <v>504</v>
      </c>
      <c r="I118" s="43">
        <v>0</v>
      </c>
      <c r="J118" s="43">
        <v>967</v>
      </c>
      <c r="K118" s="26"/>
    </row>
    <row r="119" spans="1:11" ht="21" customHeight="1" x14ac:dyDescent="0.25">
      <c r="A119" s="33"/>
      <c r="B119" s="31"/>
      <c r="C119" s="40" t="s">
        <v>21</v>
      </c>
      <c r="D119" s="36"/>
      <c r="E119" s="43"/>
      <c r="F119" s="43"/>
      <c r="G119" s="43"/>
      <c r="H119" s="44"/>
      <c r="I119" s="43"/>
      <c r="J119" s="43"/>
      <c r="K119" s="26"/>
    </row>
    <row r="120" spans="1:11" ht="16.2" customHeight="1" x14ac:dyDescent="0.25">
      <c r="A120" s="45"/>
      <c r="B120" s="40"/>
      <c r="C120" s="40"/>
      <c r="D120" s="46"/>
      <c r="E120" s="43"/>
      <c r="F120" s="43"/>
      <c r="G120" s="43"/>
      <c r="H120" s="44"/>
      <c r="I120" s="43"/>
      <c r="J120" s="43"/>
      <c r="K120" s="24"/>
    </row>
    <row r="121" spans="1:11" ht="27" customHeight="1" x14ac:dyDescent="0.25">
      <c r="A121" s="26" t="s">
        <v>49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1:11" ht="16.2" customHeight="1" x14ac:dyDescent="0.25">
      <c r="A122" s="30" t="s">
        <v>50</v>
      </c>
      <c r="B122" s="26" t="s">
        <v>51</v>
      </c>
      <c r="C122" s="24" t="s">
        <v>15</v>
      </c>
      <c r="D122" s="47"/>
      <c r="E122" s="25">
        <f>SUM(F122:J122)</f>
        <v>352353.39999999997</v>
      </c>
      <c r="F122" s="25">
        <f t="shared" ref="F122:F127" si="34">F128+F152+F170+F206+F242+F272+F278+F344+F374+F386</f>
        <v>96304.099999999991</v>
      </c>
      <c r="G122" s="25">
        <f t="shared" ref="G122:J125" si="35">G128+G152+G170+G206+G242+G278+G344+G374+G386</f>
        <v>81690.699999999983</v>
      </c>
      <c r="H122" s="25">
        <f t="shared" si="35"/>
        <v>59190.100000000006</v>
      </c>
      <c r="I122" s="25">
        <f t="shared" si="35"/>
        <v>60697.2</v>
      </c>
      <c r="J122" s="25">
        <f t="shared" si="35"/>
        <v>54471.3</v>
      </c>
      <c r="K122" s="24"/>
    </row>
    <row r="123" spans="1:11" ht="16.2" customHeight="1" x14ac:dyDescent="0.25">
      <c r="A123" s="19"/>
      <c r="B123" s="26"/>
      <c r="C123" s="24" t="s">
        <v>17</v>
      </c>
      <c r="D123" s="47"/>
      <c r="E123" s="25">
        <f t="shared" ref="E123:E126" si="36">SUM(F123:J123)</f>
        <v>0</v>
      </c>
      <c r="F123" s="25">
        <f t="shared" si="34"/>
        <v>0</v>
      </c>
      <c r="G123" s="25">
        <f t="shared" si="35"/>
        <v>0</v>
      </c>
      <c r="H123" s="25">
        <f t="shared" si="35"/>
        <v>0</v>
      </c>
      <c r="I123" s="25">
        <f t="shared" si="35"/>
        <v>0</v>
      </c>
      <c r="J123" s="25">
        <f t="shared" si="35"/>
        <v>0</v>
      </c>
      <c r="K123" s="24"/>
    </row>
    <row r="124" spans="1:11" ht="16.2" customHeight="1" x14ac:dyDescent="0.25">
      <c r="A124" s="19"/>
      <c r="B124" s="26"/>
      <c r="C124" s="24" t="s">
        <v>18</v>
      </c>
      <c r="D124" s="47"/>
      <c r="E124" s="25">
        <f t="shared" si="36"/>
        <v>18449.400000000001</v>
      </c>
      <c r="F124" s="25">
        <f t="shared" si="34"/>
        <v>5753.1</v>
      </c>
      <c r="G124" s="25">
        <f>G130+G154+G172+G208+G244+G280+G346+G376+G388</f>
        <v>7299</v>
      </c>
      <c r="H124" s="25">
        <f>H130+H154+H172+H208+H244+H280+H346+H376+H388</f>
        <v>2697</v>
      </c>
      <c r="I124" s="25">
        <f t="shared" si="35"/>
        <v>2700.3</v>
      </c>
      <c r="J124" s="25">
        <f t="shared" si="35"/>
        <v>0</v>
      </c>
      <c r="K124" s="24"/>
    </row>
    <row r="125" spans="1:11" ht="16.2" customHeight="1" x14ac:dyDescent="0.25">
      <c r="A125" s="19"/>
      <c r="B125" s="26"/>
      <c r="C125" s="24" t="s">
        <v>19</v>
      </c>
      <c r="D125" s="47"/>
      <c r="E125" s="25">
        <f t="shared" si="36"/>
        <v>10653.9</v>
      </c>
      <c r="F125" s="25">
        <f t="shared" si="34"/>
        <v>153.4</v>
      </c>
      <c r="G125" s="25">
        <f t="shared" ref="G125:J126" si="37">G131+G155+G173+G209+G245+G281+G347+G377+G389</f>
        <v>10146.6</v>
      </c>
      <c r="H125" s="25">
        <f t="shared" si="37"/>
        <v>353.9</v>
      </c>
      <c r="I125" s="25">
        <f t="shared" si="37"/>
        <v>0</v>
      </c>
      <c r="J125" s="25">
        <f t="shared" si="35"/>
        <v>0</v>
      </c>
      <c r="K125" s="24"/>
    </row>
    <row r="126" spans="1:11" ht="16.2" customHeight="1" x14ac:dyDescent="0.25">
      <c r="A126" s="19"/>
      <c r="B126" s="26"/>
      <c r="C126" s="24" t="s">
        <v>20</v>
      </c>
      <c r="D126" s="47"/>
      <c r="E126" s="25">
        <f t="shared" si="36"/>
        <v>323250.10000000003</v>
      </c>
      <c r="F126" s="25">
        <f t="shared" si="34"/>
        <v>90397.599999999991</v>
      </c>
      <c r="G126" s="25">
        <f t="shared" si="37"/>
        <v>64245.100000000006</v>
      </c>
      <c r="H126" s="25">
        <f t="shared" si="37"/>
        <v>56139.199999999997</v>
      </c>
      <c r="I126" s="25">
        <f t="shared" si="37"/>
        <v>57996.900000000009</v>
      </c>
      <c r="J126" s="25">
        <f t="shared" si="37"/>
        <v>54471.3</v>
      </c>
      <c r="K126" s="24"/>
    </row>
    <row r="127" spans="1:11" ht="18" customHeight="1" x14ac:dyDescent="0.25">
      <c r="A127" s="23"/>
      <c r="B127" s="26"/>
      <c r="C127" s="24" t="s">
        <v>21</v>
      </c>
      <c r="D127" s="47"/>
      <c r="E127" s="25">
        <f t="shared" ref="E127" si="38">SUM(F127:I127)</f>
        <v>0</v>
      </c>
      <c r="F127" s="25">
        <f t="shared" si="34"/>
        <v>0</v>
      </c>
      <c r="G127" s="25">
        <f>G133+G157+G175+G211+G247+G277+G283+G349+G379+G391</f>
        <v>0</v>
      </c>
      <c r="H127" s="25">
        <f t="shared" ref="H127" si="39">H133+H157+H175+H211+H247+H277+H283+H349+H379+H391</f>
        <v>0</v>
      </c>
      <c r="I127" s="25">
        <f>I133+I157+I175+I211+I247+I277+I283+I349+I379+I391</f>
        <v>0</v>
      </c>
      <c r="J127" s="25">
        <f>J133+J157+J175+J211+J247+J277+J283+J349+J379+J391</f>
        <v>0</v>
      </c>
      <c r="K127" s="24"/>
    </row>
    <row r="128" spans="1:11" ht="19.2" customHeight="1" x14ac:dyDescent="0.25">
      <c r="A128" s="29" t="s">
        <v>52</v>
      </c>
      <c r="B128" s="26" t="s">
        <v>53</v>
      </c>
      <c r="C128" s="24" t="s">
        <v>15</v>
      </c>
      <c r="D128" s="34" t="s">
        <v>16</v>
      </c>
      <c r="E128" s="25">
        <f>SUM(F128:J128)</f>
        <v>2000</v>
      </c>
      <c r="F128" s="25">
        <f t="shared" ref="F128:J133" si="40">F134+F140+F146</f>
        <v>720</v>
      </c>
      <c r="G128" s="25">
        <f t="shared" si="40"/>
        <v>20</v>
      </c>
      <c r="H128" s="27">
        <f t="shared" si="40"/>
        <v>420</v>
      </c>
      <c r="I128" s="25">
        <f t="shared" si="40"/>
        <v>420</v>
      </c>
      <c r="J128" s="25">
        <f t="shared" si="40"/>
        <v>420</v>
      </c>
      <c r="K128" s="31"/>
    </row>
    <row r="129" spans="1:11" x14ac:dyDescent="0.25">
      <c r="A129" s="29"/>
      <c r="B129" s="26"/>
      <c r="C129" s="24" t="s">
        <v>17</v>
      </c>
      <c r="D129" s="35"/>
      <c r="E129" s="25">
        <f t="shared" ref="E129:E133" si="41">SUM(F129:J129)</f>
        <v>0</v>
      </c>
      <c r="F129" s="25">
        <f t="shared" si="40"/>
        <v>0</v>
      </c>
      <c r="G129" s="25">
        <f t="shared" si="40"/>
        <v>0</v>
      </c>
      <c r="H129" s="27">
        <f t="shared" si="40"/>
        <v>0</v>
      </c>
      <c r="I129" s="25">
        <f t="shared" si="40"/>
        <v>0</v>
      </c>
      <c r="J129" s="25">
        <f t="shared" si="40"/>
        <v>0</v>
      </c>
      <c r="K129" s="31"/>
    </row>
    <row r="130" spans="1:11" x14ac:dyDescent="0.25">
      <c r="A130" s="29"/>
      <c r="B130" s="26"/>
      <c r="C130" s="24" t="s">
        <v>18</v>
      </c>
      <c r="D130" s="35"/>
      <c r="E130" s="25">
        <f t="shared" si="41"/>
        <v>0</v>
      </c>
      <c r="F130" s="25">
        <f t="shared" si="40"/>
        <v>0</v>
      </c>
      <c r="G130" s="25">
        <f t="shared" si="40"/>
        <v>0</v>
      </c>
      <c r="H130" s="27">
        <f t="shared" si="40"/>
        <v>0</v>
      </c>
      <c r="I130" s="25">
        <f t="shared" si="40"/>
        <v>0</v>
      </c>
      <c r="J130" s="25">
        <f t="shared" si="40"/>
        <v>0</v>
      </c>
      <c r="K130" s="31"/>
    </row>
    <row r="131" spans="1:11" x14ac:dyDescent="0.25">
      <c r="A131" s="29"/>
      <c r="B131" s="26"/>
      <c r="C131" s="24" t="s">
        <v>19</v>
      </c>
      <c r="D131" s="35"/>
      <c r="E131" s="25">
        <f t="shared" si="41"/>
        <v>0</v>
      </c>
      <c r="F131" s="25">
        <f t="shared" si="40"/>
        <v>0</v>
      </c>
      <c r="G131" s="25">
        <f t="shared" si="40"/>
        <v>0</v>
      </c>
      <c r="H131" s="27">
        <f t="shared" si="40"/>
        <v>0</v>
      </c>
      <c r="I131" s="25">
        <f t="shared" si="40"/>
        <v>0</v>
      </c>
      <c r="J131" s="25">
        <f t="shared" si="40"/>
        <v>0</v>
      </c>
      <c r="K131" s="31"/>
    </row>
    <row r="132" spans="1:11" x14ac:dyDescent="0.25">
      <c r="A132" s="29"/>
      <c r="B132" s="26"/>
      <c r="C132" s="24" t="s">
        <v>20</v>
      </c>
      <c r="D132" s="35"/>
      <c r="E132" s="25">
        <f t="shared" si="41"/>
        <v>2000</v>
      </c>
      <c r="F132" s="25">
        <f t="shared" si="40"/>
        <v>720</v>
      </c>
      <c r="G132" s="25">
        <f t="shared" si="40"/>
        <v>20</v>
      </c>
      <c r="H132" s="27">
        <f t="shared" si="40"/>
        <v>420</v>
      </c>
      <c r="I132" s="25">
        <f t="shared" si="40"/>
        <v>420</v>
      </c>
      <c r="J132" s="25">
        <f t="shared" si="40"/>
        <v>420</v>
      </c>
      <c r="K132" s="31"/>
    </row>
    <row r="133" spans="1:11" x14ac:dyDescent="0.25">
      <c r="A133" s="29"/>
      <c r="B133" s="26"/>
      <c r="C133" s="24" t="s">
        <v>21</v>
      </c>
      <c r="D133" s="36"/>
      <c r="E133" s="25">
        <f t="shared" si="41"/>
        <v>0</v>
      </c>
      <c r="F133" s="25">
        <f>F139+F145+F151</f>
        <v>0</v>
      </c>
      <c r="G133" s="25">
        <f t="shared" si="40"/>
        <v>0</v>
      </c>
      <c r="H133" s="27">
        <f t="shared" si="40"/>
        <v>0</v>
      </c>
      <c r="I133" s="25">
        <f t="shared" si="40"/>
        <v>0</v>
      </c>
      <c r="J133" s="25">
        <f t="shared" si="40"/>
        <v>0</v>
      </c>
      <c r="K133" s="31"/>
    </row>
    <row r="134" spans="1:11" x14ac:dyDescent="0.25">
      <c r="A134" s="33" t="s">
        <v>54</v>
      </c>
      <c r="B134" s="31" t="s">
        <v>55</v>
      </c>
      <c r="C134" s="40" t="s">
        <v>15</v>
      </c>
      <c r="D134" s="34" t="s">
        <v>16</v>
      </c>
      <c r="E134" s="38">
        <f>SUM(F134:I134)</f>
        <v>80</v>
      </c>
      <c r="F134" s="38">
        <f>SUM(F135:F139)</f>
        <v>20</v>
      </c>
      <c r="G134" s="38">
        <f t="shared" ref="G134:J134" si="42">SUM(G135:G139)</f>
        <v>20</v>
      </c>
      <c r="H134" s="39">
        <f t="shared" si="42"/>
        <v>20</v>
      </c>
      <c r="I134" s="38">
        <f t="shared" si="42"/>
        <v>20</v>
      </c>
      <c r="J134" s="38">
        <f t="shared" si="42"/>
        <v>20</v>
      </c>
      <c r="K134" s="31" t="s">
        <v>56</v>
      </c>
    </row>
    <row r="135" spans="1:11" x14ac:dyDescent="0.25">
      <c r="A135" s="33"/>
      <c r="B135" s="31"/>
      <c r="C135" s="40" t="s">
        <v>17</v>
      </c>
      <c r="D135" s="35"/>
      <c r="E135" s="38"/>
      <c r="F135" s="38"/>
      <c r="G135" s="38"/>
      <c r="H135" s="39"/>
      <c r="I135" s="38"/>
      <c r="J135" s="38"/>
      <c r="K135" s="31"/>
    </row>
    <row r="136" spans="1:11" x14ac:dyDescent="0.25">
      <c r="A136" s="33"/>
      <c r="B136" s="31"/>
      <c r="C136" s="40" t="s">
        <v>18</v>
      </c>
      <c r="D136" s="35"/>
      <c r="E136" s="38"/>
      <c r="F136" s="38"/>
      <c r="G136" s="38"/>
      <c r="H136" s="39"/>
      <c r="I136" s="38"/>
      <c r="J136" s="38"/>
      <c r="K136" s="31"/>
    </row>
    <row r="137" spans="1:11" x14ac:dyDescent="0.25">
      <c r="A137" s="33"/>
      <c r="B137" s="31"/>
      <c r="C137" s="40" t="s">
        <v>19</v>
      </c>
      <c r="D137" s="35"/>
      <c r="E137" s="38"/>
      <c r="F137" s="38"/>
      <c r="G137" s="38"/>
      <c r="H137" s="39"/>
      <c r="I137" s="38"/>
      <c r="J137" s="38"/>
      <c r="K137" s="31"/>
    </row>
    <row r="138" spans="1:11" x14ac:dyDescent="0.25">
      <c r="A138" s="33"/>
      <c r="B138" s="31"/>
      <c r="C138" s="40" t="s">
        <v>20</v>
      </c>
      <c r="D138" s="35"/>
      <c r="E138" s="38">
        <f t="shared" ref="E138:E144" si="43">SUM(F138:I138)</f>
        <v>80</v>
      </c>
      <c r="F138" s="38">
        <v>20</v>
      </c>
      <c r="G138" s="38">
        <v>20</v>
      </c>
      <c r="H138" s="39">
        <v>20</v>
      </c>
      <c r="I138" s="38">
        <v>20</v>
      </c>
      <c r="J138" s="38">
        <v>20</v>
      </c>
      <c r="K138" s="31"/>
    </row>
    <row r="139" spans="1:11" x14ac:dyDescent="0.25">
      <c r="A139" s="33"/>
      <c r="B139" s="31"/>
      <c r="C139" s="40" t="s">
        <v>21</v>
      </c>
      <c r="D139" s="36"/>
      <c r="E139" s="38"/>
      <c r="F139" s="38"/>
      <c r="G139" s="38"/>
      <c r="H139" s="39"/>
      <c r="I139" s="38"/>
      <c r="J139" s="38"/>
      <c r="K139" s="31"/>
    </row>
    <row r="140" spans="1:11" x14ac:dyDescent="0.25">
      <c r="A140" s="33" t="s">
        <v>57</v>
      </c>
      <c r="B140" s="31" t="s">
        <v>58</v>
      </c>
      <c r="C140" s="40" t="s">
        <v>15</v>
      </c>
      <c r="D140" s="34" t="s">
        <v>16</v>
      </c>
      <c r="E140" s="38">
        <f t="shared" si="43"/>
        <v>1500</v>
      </c>
      <c r="F140" s="38">
        <f>SUM(F141:F145)</f>
        <v>700</v>
      </c>
      <c r="G140" s="38">
        <f t="shared" ref="G140:J140" si="44">SUM(G141:G145)</f>
        <v>0</v>
      </c>
      <c r="H140" s="39">
        <f t="shared" si="44"/>
        <v>400</v>
      </c>
      <c r="I140" s="38">
        <f t="shared" si="44"/>
        <v>400</v>
      </c>
      <c r="J140" s="38">
        <f t="shared" si="44"/>
        <v>400</v>
      </c>
      <c r="K140" s="31" t="s">
        <v>28</v>
      </c>
    </row>
    <row r="141" spans="1:11" x14ac:dyDescent="0.25">
      <c r="A141" s="33"/>
      <c r="B141" s="31"/>
      <c r="C141" s="40" t="s">
        <v>17</v>
      </c>
      <c r="D141" s="35"/>
      <c r="E141" s="38"/>
      <c r="F141" s="38"/>
      <c r="G141" s="38"/>
      <c r="H141" s="39"/>
      <c r="I141" s="38"/>
      <c r="J141" s="38"/>
      <c r="K141" s="31"/>
    </row>
    <row r="142" spans="1:11" x14ac:dyDescent="0.25">
      <c r="A142" s="33"/>
      <c r="B142" s="31"/>
      <c r="C142" s="40" t="s">
        <v>18</v>
      </c>
      <c r="D142" s="35"/>
      <c r="E142" s="38"/>
      <c r="F142" s="38"/>
      <c r="G142" s="38"/>
      <c r="H142" s="39"/>
      <c r="I142" s="38"/>
      <c r="J142" s="38"/>
      <c r="K142" s="31"/>
    </row>
    <row r="143" spans="1:11" x14ac:dyDescent="0.25">
      <c r="A143" s="33"/>
      <c r="B143" s="31"/>
      <c r="C143" s="40" t="s">
        <v>19</v>
      </c>
      <c r="D143" s="35"/>
      <c r="E143" s="38"/>
      <c r="F143" s="38"/>
      <c r="G143" s="38"/>
      <c r="H143" s="39"/>
      <c r="I143" s="38"/>
      <c r="J143" s="38"/>
      <c r="K143" s="31"/>
    </row>
    <row r="144" spans="1:11" x14ac:dyDescent="0.25">
      <c r="A144" s="33"/>
      <c r="B144" s="31"/>
      <c r="C144" s="40" t="s">
        <v>20</v>
      </c>
      <c r="D144" s="35"/>
      <c r="E144" s="38">
        <f t="shared" si="43"/>
        <v>1500</v>
      </c>
      <c r="F144" s="38">
        <v>700</v>
      </c>
      <c r="G144" s="38">
        <v>0</v>
      </c>
      <c r="H144" s="39">
        <v>400</v>
      </c>
      <c r="I144" s="38">
        <v>400</v>
      </c>
      <c r="J144" s="38">
        <v>400</v>
      </c>
      <c r="K144" s="31"/>
    </row>
    <row r="145" spans="1:11" ht="13.2" customHeight="1" x14ac:dyDescent="0.25">
      <c r="A145" s="33"/>
      <c r="B145" s="31"/>
      <c r="C145" s="40" t="s">
        <v>21</v>
      </c>
      <c r="D145" s="36"/>
      <c r="E145" s="38"/>
      <c r="F145" s="38"/>
      <c r="G145" s="38"/>
      <c r="H145" s="39"/>
      <c r="I145" s="38"/>
      <c r="J145" s="38"/>
      <c r="K145" s="31"/>
    </row>
    <row r="146" spans="1:11" ht="15" hidden="1" customHeight="1" x14ac:dyDescent="0.25">
      <c r="A146" s="33" t="s">
        <v>59</v>
      </c>
      <c r="B146" s="31" t="s">
        <v>60</v>
      </c>
      <c r="C146" s="40" t="s">
        <v>15</v>
      </c>
      <c r="D146" s="34" t="s">
        <v>16</v>
      </c>
      <c r="E146" s="38">
        <f t="shared" ref="E146:E151" si="45">SUM(F146:H146)</f>
        <v>0</v>
      </c>
      <c r="F146" s="38">
        <f>SUM(F147:F151)</f>
        <v>0</v>
      </c>
      <c r="G146" s="38">
        <f t="shared" ref="G146:H146" si="46">SUM(G147:G151)</f>
        <v>0</v>
      </c>
      <c r="H146" s="39">
        <f t="shared" si="46"/>
        <v>0</v>
      </c>
      <c r="I146" s="48"/>
      <c r="J146" s="48"/>
      <c r="K146" s="31"/>
    </row>
    <row r="147" spans="1:11" hidden="1" x14ac:dyDescent="0.25">
      <c r="A147" s="33"/>
      <c r="B147" s="31"/>
      <c r="C147" s="40" t="s">
        <v>17</v>
      </c>
      <c r="D147" s="35"/>
      <c r="E147" s="38">
        <f t="shared" si="45"/>
        <v>0</v>
      </c>
      <c r="F147" s="38">
        <v>0</v>
      </c>
      <c r="G147" s="38">
        <v>0</v>
      </c>
      <c r="H147" s="39">
        <v>0</v>
      </c>
      <c r="I147" s="48"/>
      <c r="J147" s="48"/>
      <c r="K147" s="31"/>
    </row>
    <row r="148" spans="1:11" hidden="1" x14ac:dyDescent="0.25">
      <c r="A148" s="33"/>
      <c r="B148" s="31"/>
      <c r="C148" s="40" t="s">
        <v>18</v>
      </c>
      <c r="D148" s="35"/>
      <c r="E148" s="38">
        <f t="shared" si="45"/>
        <v>0</v>
      </c>
      <c r="F148" s="38">
        <v>0</v>
      </c>
      <c r="G148" s="38">
        <v>0</v>
      </c>
      <c r="H148" s="39">
        <v>0</v>
      </c>
      <c r="I148" s="48"/>
      <c r="J148" s="48"/>
      <c r="K148" s="31"/>
    </row>
    <row r="149" spans="1:11" hidden="1" x14ac:dyDescent="0.25">
      <c r="A149" s="33"/>
      <c r="B149" s="31"/>
      <c r="C149" s="40" t="s">
        <v>19</v>
      </c>
      <c r="D149" s="35"/>
      <c r="E149" s="38">
        <f t="shared" si="45"/>
        <v>0</v>
      </c>
      <c r="F149" s="38">
        <v>0</v>
      </c>
      <c r="G149" s="38">
        <v>0</v>
      </c>
      <c r="H149" s="39">
        <v>0</v>
      </c>
      <c r="I149" s="48"/>
      <c r="J149" s="48"/>
      <c r="K149" s="31"/>
    </row>
    <row r="150" spans="1:11" hidden="1" x14ac:dyDescent="0.25">
      <c r="A150" s="33"/>
      <c r="B150" s="31"/>
      <c r="C150" s="40" t="s">
        <v>20</v>
      </c>
      <c r="D150" s="35"/>
      <c r="E150" s="38">
        <f t="shared" si="45"/>
        <v>0</v>
      </c>
      <c r="F150" s="38">
        <v>0</v>
      </c>
      <c r="G150" s="38">
        <v>0</v>
      </c>
      <c r="H150" s="39">
        <v>0</v>
      </c>
      <c r="I150" s="48"/>
      <c r="J150" s="48"/>
      <c r="K150" s="31"/>
    </row>
    <row r="151" spans="1:11" hidden="1" x14ac:dyDescent="0.25">
      <c r="A151" s="33"/>
      <c r="B151" s="31"/>
      <c r="C151" s="40" t="s">
        <v>21</v>
      </c>
      <c r="D151" s="36"/>
      <c r="E151" s="38">
        <f t="shared" si="45"/>
        <v>0</v>
      </c>
      <c r="F151" s="38">
        <v>0</v>
      </c>
      <c r="G151" s="38">
        <v>0</v>
      </c>
      <c r="H151" s="39">
        <v>0</v>
      </c>
      <c r="I151" s="48"/>
      <c r="J151" s="48"/>
      <c r="K151" s="31"/>
    </row>
    <row r="152" spans="1:11" ht="14.4" customHeight="1" x14ac:dyDescent="0.25">
      <c r="A152" s="29" t="s">
        <v>61</v>
      </c>
      <c r="B152" s="26" t="s">
        <v>62</v>
      </c>
      <c r="C152" s="24" t="s">
        <v>15</v>
      </c>
      <c r="D152" s="34" t="s">
        <v>16</v>
      </c>
      <c r="E152" s="25">
        <f>SUM(F152:J152)</f>
        <v>2002</v>
      </c>
      <c r="F152" s="25">
        <f t="shared" ref="F152:J157" si="47">F158+F164</f>
        <v>610</v>
      </c>
      <c r="G152" s="25">
        <f t="shared" si="47"/>
        <v>192</v>
      </c>
      <c r="H152" s="27">
        <f t="shared" si="47"/>
        <v>400</v>
      </c>
      <c r="I152" s="25">
        <f t="shared" si="47"/>
        <v>400</v>
      </c>
      <c r="J152" s="25">
        <f t="shared" si="47"/>
        <v>400</v>
      </c>
      <c r="K152" s="49"/>
    </row>
    <row r="153" spans="1:11" x14ac:dyDescent="0.25">
      <c r="A153" s="29"/>
      <c r="B153" s="26"/>
      <c r="C153" s="24" t="s">
        <v>17</v>
      </c>
      <c r="D153" s="35"/>
      <c r="E153" s="25">
        <f t="shared" ref="E153:E157" si="48">SUM(F153:J153)</f>
        <v>0</v>
      </c>
      <c r="F153" s="25">
        <f t="shared" si="47"/>
        <v>0</v>
      </c>
      <c r="G153" s="25">
        <f t="shared" si="47"/>
        <v>0</v>
      </c>
      <c r="H153" s="27">
        <f t="shared" si="47"/>
        <v>0</v>
      </c>
      <c r="I153" s="25">
        <f t="shared" si="47"/>
        <v>0</v>
      </c>
      <c r="J153" s="25">
        <f t="shared" si="47"/>
        <v>0</v>
      </c>
      <c r="K153" s="49"/>
    </row>
    <row r="154" spans="1:11" x14ac:dyDescent="0.25">
      <c r="A154" s="29"/>
      <c r="B154" s="26"/>
      <c r="C154" s="24" t="s">
        <v>18</v>
      </c>
      <c r="D154" s="35"/>
      <c r="E154" s="25">
        <f t="shared" si="48"/>
        <v>0</v>
      </c>
      <c r="F154" s="25">
        <f t="shared" si="47"/>
        <v>0</v>
      </c>
      <c r="G154" s="25">
        <f t="shared" si="47"/>
        <v>0</v>
      </c>
      <c r="H154" s="27">
        <f t="shared" si="47"/>
        <v>0</v>
      </c>
      <c r="I154" s="25">
        <f t="shared" si="47"/>
        <v>0</v>
      </c>
      <c r="J154" s="25">
        <f t="shared" si="47"/>
        <v>0</v>
      </c>
      <c r="K154" s="49"/>
    </row>
    <row r="155" spans="1:11" x14ac:dyDescent="0.25">
      <c r="A155" s="29"/>
      <c r="B155" s="26"/>
      <c r="C155" s="24" t="s">
        <v>19</v>
      </c>
      <c r="D155" s="35"/>
      <c r="E155" s="25">
        <f t="shared" si="48"/>
        <v>0</v>
      </c>
      <c r="F155" s="25">
        <f t="shared" si="47"/>
        <v>0</v>
      </c>
      <c r="G155" s="25">
        <f t="shared" si="47"/>
        <v>0</v>
      </c>
      <c r="H155" s="27">
        <f t="shared" si="47"/>
        <v>0</v>
      </c>
      <c r="I155" s="25">
        <f t="shared" si="47"/>
        <v>0</v>
      </c>
      <c r="J155" s="25">
        <f t="shared" si="47"/>
        <v>0</v>
      </c>
      <c r="K155" s="49"/>
    </row>
    <row r="156" spans="1:11" x14ac:dyDescent="0.25">
      <c r="A156" s="29"/>
      <c r="B156" s="26"/>
      <c r="C156" s="24" t="s">
        <v>20</v>
      </c>
      <c r="D156" s="35"/>
      <c r="E156" s="25">
        <f t="shared" si="48"/>
        <v>2002</v>
      </c>
      <c r="F156" s="25">
        <f t="shared" si="47"/>
        <v>610</v>
      </c>
      <c r="G156" s="25">
        <f t="shared" si="47"/>
        <v>192</v>
      </c>
      <c r="H156" s="27">
        <f t="shared" si="47"/>
        <v>400</v>
      </c>
      <c r="I156" s="25">
        <f t="shared" si="47"/>
        <v>400</v>
      </c>
      <c r="J156" s="25">
        <f t="shared" si="47"/>
        <v>400</v>
      </c>
      <c r="K156" s="49"/>
    </row>
    <row r="157" spans="1:11" x14ac:dyDescent="0.25">
      <c r="A157" s="29"/>
      <c r="B157" s="26"/>
      <c r="C157" s="24" t="s">
        <v>21</v>
      </c>
      <c r="D157" s="36"/>
      <c r="E157" s="25">
        <f t="shared" si="48"/>
        <v>0</v>
      </c>
      <c r="F157" s="25">
        <f t="shared" si="47"/>
        <v>0</v>
      </c>
      <c r="G157" s="25">
        <f t="shared" si="47"/>
        <v>0</v>
      </c>
      <c r="H157" s="27">
        <f t="shared" si="47"/>
        <v>0</v>
      </c>
      <c r="I157" s="25">
        <f t="shared" si="47"/>
        <v>0</v>
      </c>
      <c r="J157" s="25">
        <f t="shared" si="47"/>
        <v>0</v>
      </c>
      <c r="K157" s="49"/>
    </row>
    <row r="158" spans="1:11" ht="15" customHeight="1" x14ac:dyDescent="0.25">
      <c r="A158" s="33" t="s">
        <v>63</v>
      </c>
      <c r="B158" s="31" t="s">
        <v>64</v>
      </c>
      <c r="C158" s="40" t="s">
        <v>15</v>
      </c>
      <c r="D158" s="34" t="s">
        <v>16</v>
      </c>
      <c r="E158" s="38">
        <f>SUM(F158:I158)</f>
        <v>1562</v>
      </c>
      <c r="F158" s="38">
        <f>SUM(F159:F163)</f>
        <v>600</v>
      </c>
      <c r="G158" s="38">
        <f t="shared" ref="G158:J158" si="49">SUM(G159:G163)</f>
        <v>182</v>
      </c>
      <c r="H158" s="39">
        <f t="shared" si="49"/>
        <v>390</v>
      </c>
      <c r="I158" s="38">
        <f t="shared" si="49"/>
        <v>390</v>
      </c>
      <c r="J158" s="38">
        <f t="shared" si="49"/>
        <v>390</v>
      </c>
      <c r="K158" s="31" t="s">
        <v>47</v>
      </c>
    </row>
    <row r="159" spans="1:11" x14ac:dyDescent="0.25">
      <c r="A159" s="33"/>
      <c r="B159" s="31"/>
      <c r="C159" s="40" t="s">
        <v>17</v>
      </c>
      <c r="D159" s="35"/>
      <c r="E159" s="38"/>
      <c r="F159" s="38"/>
      <c r="G159" s="38"/>
      <c r="H159" s="39"/>
      <c r="I159" s="38"/>
      <c r="J159" s="38"/>
      <c r="K159" s="31"/>
    </row>
    <row r="160" spans="1:11" x14ac:dyDescent="0.25">
      <c r="A160" s="33"/>
      <c r="B160" s="31"/>
      <c r="C160" s="40" t="s">
        <v>18</v>
      </c>
      <c r="D160" s="35"/>
      <c r="E160" s="38"/>
      <c r="F160" s="38"/>
      <c r="G160" s="38"/>
      <c r="H160" s="39"/>
      <c r="I160" s="38"/>
      <c r="J160" s="38"/>
      <c r="K160" s="31"/>
    </row>
    <row r="161" spans="1:11" x14ac:dyDescent="0.25">
      <c r="A161" s="33"/>
      <c r="B161" s="31"/>
      <c r="C161" s="40" t="s">
        <v>19</v>
      </c>
      <c r="D161" s="35"/>
      <c r="E161" s="38"/>
      <c r="F161" s="38"/>
      <c r="G161" s="38"/>
      <c r="H161" s="39"/>
      <c r="I161" s="38"/>
      <c r="J161" s="38"/>
      <c r="K161" s="31"/>
    </row>
    <row r="162" spans="1:11" x14ac:dyDescent="0.25">
      <c r="A162" s="33"/>
      <c r="B162" s="31"/>
      <c r="C162" s="40" t="s">
        <v>20</v>
      </c>
      <c r="D162" s="35"/>
      <c r="E162" s="38">
        <f t="shared" ref="E162:E168" si="50">SUM(F162:I162)</f>
        <v>1562</v>
      </c>
      <c r="F162" s="38">
        <v>600</v>
      </c>
      <c r="G162" s="38">
        <v>182</v>
      </c>
      <c r="H162" s="39">
        <v>390</v>
      </c>
      <c r="I162" s="38">
        <v>390</v>
      </c>
      <c r="J162" s="38">
        <v>390</v>
      </c>
      <c r="K162" s="31"/>
    </row>
    <row r="163" spans="1:11" x14ac:dyDescent="0.25">
      <c r="A163" s="33"/>
      <c r="B163" s="31"/>
      <c r="C163" s="40" t="s">
        <v>21</v>
      </c>
      <c r="D163" s="36"/>
      <c r="E163" s="38"/>
      <c r="F163" s="38"/>
      <c r="G163" s="38"/>
      <c r="H163" s="39"/>
      <c r="I163" s="38"/>
      <c r="J163" s="38"/>
      <c r="K163" s="31"/>
    </row>
    <row r="164" spans="1:11" ht="15" customHeight="1" x14ac:dyDescent="0.25">
      <c r="A164" s="33" t="s">
        <v>65</v>
      </c>
      <c r="B164" s="31" t="s">
        <v>66</v>
      </c>
      <c r="C164" s="40" t="s">
        <v>15</v>
      </c>
      <c r="D164" s="34" t="s">
        <v>16</v>
      </c>
      <c r="E164" s="38">
        <f t="shared" si="50"/>
        <v>40</v>
      </c>
      <c r="F164" s="38">
        <f>SUM(F165:F169)</f>
        <v>10</v>
      </c>
      <c r="G164" s="38">
        <f t="shared" ref="G164:J164" si="51">SUM(G165:G169)</f>
        <v>10</v>
      </c>
      <c r="H164" s="39">
        <f t="shared" si="51"/>
        <v>10</v>
      </c>
      <c r="I164" s="38">
        <f t="shared" si="51"/>
        <v>10</v>
      </c>
      <c r="J164" s="38">
        <f t="shared" si="51"/>
        <v>10</v>
      </c>
      <c r="K164" s="31" t="s">
        <v>47</v>
      </c>
    </row>
    <row r="165" spans="1:11" x14ac:dyDescent="0.25">
      <c r="A165" s="33"/>
      <c r="B165" s="31"/>
      <c r="C165" s="40" t="s">
        <v>17</v>
      </c>
      <c r="D165" s="35"/>
      <c r="E165" s="38"/>
      <c r="F165" s="38"/>
      <c r="G165" s="38"/>
      <c r="H165" s="39"/>
      <c r="I165" s="38"/>
      <c r="J165" s="38"/>
      <c r="K165" s="31"/>
    </row>
    <row r="166" spans="1:11" x14ac:dyDescent="0.25">
      <c r="A166" s="33"/>
      <c r="B166" s="31"/>
      <c r="C166" s="40" t="s">
        <v>18</v>
      </c>
      <c r="D166" s="35"/>
      <c r="E166" s="38"/>
      <c r="F166" s="38"/>
      <c r="G166" s="38"/>
      <c r="H166" s="39"/>
      <c r="I166" s="38"/>
      <c r="J166" s="38"/>
      <c r="K166" s="31"/>
    </row>
    <row r="167" spans="1:11" x14ac:dyDescent="0.25">
      <c r="A167" s="33"/>
      <c r="B167" s="31"/>
      <c r="C167" s="40" t="s">
        <v>19</v>
      </c>
      <c r="D167" s="35"/>
      <c r="E167" s="38"/>
      <c r="F167" s="38"/>
      <c r="G167" s="38"/>
      <c r="H167" s="39"/>
      <c r="I167" s="38"/>
      <c r="J167" s="38"/>
      <c r="K167" s="31"/>
    </row>
    <row r="168" spans="1:11" x14ac:dyDescent="0.25">
      <c r="A168" s="33"/>
      <c r="B168" s="31"/>
      <c r="C168" s="40" t="s">
        <v>20</v>
      </c>
      <c r="D168" s="35"/>
      <c r="E168" s="38">
        <f t="shared" si="50"/>
        <v>40</v>
      </c>
      <c r="F168" s="38">
        <v>10</v>
      </c>
      <c r="G168" s="38">
        <v>10</v>
      </c>
      <c r="H168" s="39">
        <v>10</v>
      </c>
      <c r="I168" s="38">
        <v>10</v>
      </c>
      <c r="J168" s="38">
        <v>10</v>
      </c>
      <c r="K168" s="31"/>
    </row>
    <row r="169" spans="1:11" x14ac:dyDescent="0.25">
      <c r="A169" s="33"/>
      <c r="B169" s="31"/>
      <c r="C169" s="40" t="s">
        <v>21</v>
      </c>
      <c r="D169" s="36"/>
      <c r="E169" s="38"/>
      <c r="F169" s="38"/>
      <c r="G169" s="38"/>
      <c r="H169" s="39"/>
      <c r="I169" s="38"/>
      <c r="J169" s="38"/>
      <c r="K169" s="31"/>
    </row>
    <row r="170" spans="1:11" x14ac:dyDescent="0.25">
      <c r="A170" s="29" t="s">
        <v>67</v>
      </c>
      <c r="B170" s="26" t="s">
        <v>68</v>
      </c>
      <c r="C170" s="40" t="s">
        <v>15</v>
      </c>
      <c r="D170" s="40" t="s">
        <v>69</v>
      </c>
      <c r="E170" s="25">
        <f>SUM(F170:J170)</f>
        <v>128191.59999999999</v>
      </c>
      <c r="F170" s="25">
        <f t="shared" ref="F170:J175" si="52">F176+F182+F188+F194+F200</f>
        <v>35293.699999999997</v>
      </c>
      <c r="G170" s="25">
        <f>G176+G182+G188+G194+G200</f>
        <v>25795.9</v>
      </c>
      <c r="H170" s="27">
        <f t="shared" ref="H170:J173" si="53">H176+H182+H188+H194+H200</f>
        <v>21848.799999999999</v>
      </c>
      <c r="I170" s="25">
        <f t="shared" si="53"/>
        <v>23590.2</v>
      </c>
      <c r="J170" s="25">
        <f t="shared" si="53"/>
        <v>21663</v>
      </c>
      <c r="K170" s="49"/>
    </row>
    <row r="171" spans="1:11" x14ac:dyDescent="0.25">
      <c r="A171" s="29"/>
      <c r="B171" s="26"/>
      <c r="C171" s="40" t="s">
        <v>17</v>
      </c>
      <c r="D171" s="40" t="s">
        <v>70</v>
      </c>
      <c r="E171" s="25">
        <f t="shared" ref="E171:E175" si="54">SUM(F171:J171)</f>
        <v>0</v>
      </c>
      <c r="F171" s="25">
        <f t="shared" si="52"/>
        <v>0</v>
      </c>
      <c r="G171" s="25">
        <f t="shared" si="52"/>
        <v>0</v>
      </c>
      <c r="H171" s="27">
        <f t="shared" si="52"/>
        <v>0</v>
      </c>
      <c r="I171" s="25">
        <f t="shared" si="53"/>
        <v>0</v>
      </c>
      <c r="J171" s="25">
        <f t="shared" si="53"/>
        <v>0</v>
      </c>
      <c r="K171" s="49"/>
    </row>
    <row r="172" spans="1:11" x14ac:dyDescent="0.25">
      <c r="A172" s="29"/>
      <c r="B172" s="26"/>
      <c r="C172" s="40" t="s">
        <v>18</v>
      </c>
      <c r="D172" s="50"/>
      <c r="E172" s="25">
        <f t="shared" si="54"/>
        <v>2600</v>
      </c>
      <c r="F172" s="25">
        <f t="shared" si="52"/>
        <v>0</v>
      </c>
      <c r="G172" s="25">
        <f t="shared" si="52"/>
        <v>2600</v>
      </c>
      <c r="H172" s="27">
        <f t="shared" si="52"/>
        <v>0</v>
      </c>
      <c r="I172" s="25">
        <f t="shared" si="53"/>
        <v>0</v>
      </c>
      <c r="J172" s="25">
        <f t="shared" si="53"/>
        <v>0</v>
      </c>
      <c r="K172" s="49"/>
    </row>
    <row r="173" spans="1:11" x14ac:dyDescent="0.25">
      <c r="A173" s="29"/>
      <c r="B173" s="26"/>
      <c r="C173" s="40" t="s">
        <v>19</v>
      </c>
      <c r="D173" s="50"/>
      <c r="E173" s="25">
        <f t="shared" si="54"/>
        <v>150</v>
      </c>
      <c r="F173" s="25">
        <f t="shared" si="52"/>
        <v>0</v>
      </c>
      <c r="G173" s="25">
        <f t="shared" si="52"/>
        <v>50</v>
      </c>
      <c r="H173" s="27">
        <f t="shared" si="52"/>
        <v>100</v>
      </c>
      <c r="I173" s="25">
        <f t="shared" si="53"/>
        <v>0</v>
      </c>
      <c r="J173" s="25">
        <f t="shared" si="53"/>
        <v>0</v>
      </c>
      <c r="K173" s="49"/>
    </row>
    <row r="174" spans="1:11" x14ac:dyDescent="0.25">
      <c r="A174" s="29"/>
      <c r="B174" s="26"/>
      <c r="C174" s="40" t="s">
        <v>20</v>
      </c>
      <c r="D174" s="50"/>
      <c r="E174" s="25">
        <f t="shared" si="54"/>
        <v>125441.59999999999</v>
      </c>
      <c r="F174" s="25">
        <f t="shared" si="52"/>
        <v>35293.699999999997</v>
      </c>
      <c r="G174" s="25">
        <f t="shared" si="52"/>
        <v>23145.9</v>
      </c>
      <c r="H174" s="27">
        <f t="shared" si="52"/>
        <v>21748.799999999999</v>
      </c>
      <c r="I174" s="25">
        <f t="shared" si="52"/>
        <v>23590.2</v>
      </c>
      <c r="J174" s="25">
        <f t="shared" si="52"/>
        <v>21663</v>
      </c>
      <c r="K174" s="49"/>
    </row>
    <row r="175" spans="1:11" x14ac:dyDescent="0.25">
      <c r="A175" s="29"/>
      <c r="B175" s="26"/>
      <c r="C175" s="40" t="s">
        <v>21</v>
      </c>
      <c r="D175" s="50"/>
      <c r="E175" s="25">
        <f t="shared" si="54"/>
        <v>0</v>
      </c>
      <c r="F175" s="25">
        <f t="shared" si="52"/>
        <v>0</v>
      </c>
      <c r="G175" s="25">
        <f t="shared" si="52"/>
        <v>0</v>
      </c>
      <c r="H175" s="27">
        <f t="shared" si="52"/>
        <v>0</v>
      </c>
      <c r="I175" s="25">
        <f t="shared" si="52"/>
        <v>0</v>
      </c>
      <c r="J175" s="25">
        <f t="shared" si="52"/>
        <v>0</v>
      </c>
      <c r="K175" s="49"/>
    </row>
    <row r="176" spans="1:11" x14ac:dyDescent="0.25">
      <c r="A176" s="33" t="s">
        <v>71</v>
      </c>
      <c r="B176" s="31" t="s">
        <v>72</v>
      </c>
      <c r="C176" s="40" t="s">
        <v>15</v>
      </c>
      <c r="D176" s="40" t="s">
        <v>69</v>
      </c>
      <c r="E176" s="38">
        <f t="shared" ref="E176" si="55">SUM(F176:I176)</f>
        <v>35137</v>
      </c>
      <c r="F176" s="38">
        <f>SUM(F177:F181)</f>
        <v>7950</v>
      </c>
      <c r="G176" s="38">
        <f t="shared" ref="G176:J176" si="56">SUM(G177:G181)</f>
        <v>9187</v>
      </c>
      <c r="H176" s="39">
        <f t="shared" si="56"/>
        <v>8900</v>
      </c>
      <c r="I176" s="38">
        <f t="shared" si="56"/>
        <v>9100</v>
      </c>
      <c r="J176" s="38">
        <f t="shared" si="56"/>
        <v>9020</v>
      </c>
      <c r="K176" s="51" t="s">
        <v>73</v>
      </c>
    </row>
    <row r="177" spans="1:11" x14ac:dyDescent="0.25">
      <c r="A177" s="33"/>
      <c r="B177" s="31"/>
      <c r="C177" s="40" t="s">
        <v>17</v>
      </c>
      <c r="D177" s="40" t="s">
        <v>70</v>
      </c>
      <c r="E177" s="38"/>
      <c r="F177" s="38"/>
      <c r="G177" s="38"/>
      <c r="H177" s="39"/>
      <c r="I177" s="38"/>
      <c r="J177" s="38"/>
      <c r="K177" s="51"/>
    </row>
    <row r="178" spans="1:11" x14ac:dyDescent="0.25">
      <c r="A178" s="33"/>
      <c r="B178" s="31"/>
      <c r="C178" s="40" t="s">
        <v>18</v>
      </c>
      <c r="D178" s="50"/>
      <c r="E178" s="38"/>
      <c r="F178" s="38"/>
      <c r="G178" s="38"/>
      <c r="H178" s="39"/>
      <c r="I178" s="38"/>
      <c r="J178" s="38"/>
      <c r="K178" s="51"/>
    </row>
    <row r="179" spans="1:11" x14ac:dyDescent="0.25">
      <c r="A179" s="33"/>
      <c r="B179" s="31"/>
      <c r="C179" s="40" t="s">
        <v>19</v>
      </c>
      <c r="D179" s="50"/>
      <c r="E179" s="38"/>
      <c r="F179" s="38"/>
      <c r="G179" s="38"/>
      <c r="H179" s="39"/>
      <c r="I179" s="38"/>
      <c r="J179" s="38"/>
      <c r="K179" s="51"/>
    </row>
    <row r="180" spans="1:11" x14ac:dyDescent="0.25">
      <c r="A180" s="33"/>
      <c r="B180" s="31"/>
      <c r="C180" s="40" t="s">
        <v>20</v>
      </c>
      <c r="D180" s="50"/>
      <c r="E180" s="38">
        <f t="shared" ref="E180:E204" si="57">SUM(F180:I180)</f>
        <v>35137</v>
      </c>
      <c r="F180" s="38">
        <v>7950</v>
      </c>
      <c r="G180" s="38">
        <v>9187</v>
      </c>
      <c r="H180" s="39">
        <v>8900</v>
      </c>
      <c r="I180" s="38">
        <v>9100</v>
      </c>
      <c r="J180" s="38">
        <v>9020</v>
      </c>
      <c r="K180" s="51"/>
    </row>
    <row r="181" spans="1:11" x14ac:dyDescent="0.25">
      <c r="A181" s="33"/>
      <c r="B181" s="31"/>
      <c r="C181" s="40" t="s">
        <v>21</v>
      </c>
      <c r="D181" s="50"/>
      <c r="E181" s="38"/>
      <c r="F181" s="38"/>
      <c r="G181" s="38"/>
      <c r="H181" s="39"/>
      <c r="I181" s="38"/>
      <c r="J181" s="38"/>
      <c r="K181" s="51"/>
    </row>
    <row r="182" spans="1:11" ht="13.95" customHeight="1" x14ac:dyDescent="0.25">
      <c r="A182" s="33" t="s">
        <v>74</v>
      </c>
      <c r="B182" s="31" t="s">
        <v>75</v>
      </c>
      <c r="C182" s="40" t="s">
        <v>15</v>
      </c>
      <c r="D182" s="40" t="s">
        <v>69</v>
      </c>
      <c r="E182" s="38">
        <f t="shared" si="57"/>
        <v>31104.2</v>
      </c>
      <c r="F182" s="38">
        <f>SUM(F183:F187)</f>
        <v>8500</v>
      </c>
      <c r="G182" s="38">
        <f t="shared" ref="G182:J182" si="58">SUM(G183:G187)</f>
        <v>6984.2</v>
      </c>
      <c r="H182" s="39">
        <f t="shared" si="58"/>
        <v>7810</v>
      </c>
      <c r="I182" s="38">
        <f t="shared" si="58"/>
        <v>7810</v>
      </c>
      <c r="J182" s="38">
        <f t="shared" si="58"/>
        <v>7810</v>
      </c>
      <c r="K182" s="31" t="s">
        <v>47</v>
      </c>
    </row>
    <row r="183" spans="1:11" x14ac:dyDescent="0.25">
      <c r="A183" s="33"/>
      <c r="B183" s="31"/>
      <c r="C183" s="40" t="s">
        <v>17</v>
      </c>
      <c r="D183" s="40" t="s">
        <v>70</v>
      </c>
      <c r="E183" s="38"/>
      <c r="F183" s="38"/>
      <c r="G183" s="38"/>
      <c r="H183" s="39"/>
      <c r="I183" s="38"/>
      <c r="J183" s="38"/>
      <c r="K183" s="31"/>
    </row>
    <row r="184" spans="1:11" x14ac:dyDescent="0.25">
      <c r="A184" s="33"/>
      <c r="B184" s="31"/>
      <c r="C184" s="40" t="s">
        <v>18</v>
      </c>
      <c r="D184" s="50"/>
      <c r="E184" s="38"/>
      <c r="F184" s="38"/>
      <c r="G184" s="38"/>
      <c r="H184" s="39"/>
      <c r="I184" s="38"/>
      <c r="J184" s="38"/>
      <c r="K184" s="31"/>
    </row>
    <row r="185" spans="1:11" x14ac:dyDescent="0.25">
      <c r="A185" s="33"/>
      <c r="B185" s="31"/>
      <c r="C185" s="40" t="s">
        <v>19</v>
      </c>
      <c r="D185" s="50"/>
      <c r="E185" s="38"/>
      <c r="F185" s="38"/>
      <c r="G185" s="38"/>
      <c r="H185" s="39"/>
      <c r="I185" s="38"/>
      <c r="J185" s="38"/>
      <c r="K185" s="31"/>
    </row>
    <row r="186" spans="1:11" x14ac:dyDescent="0.25">
      <c r="A186" s="33"/>
      <c r="B186" s="31"/>
      <c r="C186" s="40" t="s">
        <v>20</v>
      </c>
      <c r="D186" s="50"/>
      <c r="E186" s="38">
        <f t="shared" si="57"/>
        <v>31104.2</v>
      </c>
      <c r="F186" s="38">
        <v>8500</v>
      </c>
      <c r="G186" s="38">
        <v>6984.2</v>
      </c>
      <c r="H186" s="39">
        <v>7810</v>
      </c>
      <c r="I186" s="38">
        <v>7810</v>
      </c>
      <c r="J186" s="38">
        <v>7810</v>
      </c>
      <c r="K186" s="31"/>
    </row>
    <row r="187" spans="1:11" x14ac:dyDescent="0.25">
      <c r="A187" s="33"/>
      <c r="B187" s="31"/>
      <c r="C187" s="40" t="s">
        <v>21</v>
      </c>
      <c r="D187" s="50"/>
      <c r="E187" s="38"/>
      <c r="F187" s="38"/>
      <c r="G187" s="38"/>
      <c r="H187" s="39"/>
      <c r="I187" s="38"/>
      <c r="J187" s="38"/>
      <c r="K187" s="31"/>
    </row>
    <row r="188" spans="1:11" ht="13.95" customHeight="1" x14ac:dyDescent="0.25">
      <c r="A188" s="33" t="s">
        <v>76</v>
      </c>
      <c r="B188" s="31" t="s">
        <v>77</v>
      </c>
      <c r="C188" s="40" t="s">
        <v>15</v>
      </c>
      <c r="D188" s="40" t="s">
        <v>69</v>
      </c>
      <c r="E188" s="38">
        <f t="shared" si="57"/>
        <v>1524.1</v>
      </c>
      <c r="F188" s="38">
        <f>SUM(F189:F193)</f>
        <v>700</v>
      </c>
      <c r="G188" s="38">
        <f>SUM(G189:G193)</f>
        <v>164.1</v>
      </c>
      <c r="H188" s="39">
        <f t="shared" ref="H188:K188" si="59">SUM(H189:H193)</f>
        <v>330</v>
      </c>
      <c r="I188" s="38">
        <f t="shared" si="59"/>
        <v>330</v>
      </c>
      <c r="J188" s="38">
        <f t="shared" si="59"/>
        <v>330</v>
      </c>
      <c r="K188" s="31" t="s">
        <v>47</v>
      </c>
    </row>
    <row r="189" spans="1:11" x14ac:dyDescent="0.25">
      <c r="A189" s="33"/>
      <c r="B189" s="31"/>
      <c r="C189" s="40" t="s">
        <v>17</v>
      </c>
      <c r="D189" s="40" t="s">
        <v>70</v>
      </c>
      <c r="E189" s="38"/>
      <c r="F189" s="38"/>
      <c r="G189" s="38"/>
      <c r="H189" s="39"/>
      <c r="I189" s="38"/>
      <c r="J189" s="38"/>
      <c r="K189" s="31"/>
    </row>
    <row r="190" spans="1:11" x14ac:dyDescent="0.25">
      <c r="A190" s="33"/>
      <c r="B190" s="31"/>
      <c r="C190" s="40" t="s">
        <v>18</v>
      </c>
      <c r="D190" s="50"/>
      <c r="E190" s="38"/>
      <c r="F190" s="38"/>
      <c r="G190" s="38"/>
      <c r="H190" s="39"/>
      <c r="I190" s="38"/>
      <c r="J190" s="38"/>
      <c r="K190" s="31"/>
    </row>
    <row r="191" spans="1:11" x14ac:dyDescent="0.25">
      <c r="A191" s="33"/>
      <c r="B191" s="31"/>
      <c r="C191" s="40" t="s">
        <v>19</v>
      </c>
      <c r="D191" s="50"/>
      <c r="E191" s="38"/>
      <c r="F191" s="38"/>
      <c r="G191" s="38"/>
      <c r="H191" s="39"/>
      <c r="I191" s="38"/>
      <c r="J191" s="38"/>
      <c r="K191" s="31"/>
    </row>
    <row r="192" spans="1:11" x14ac:dyDescent="0.25">
      <c r="A192" s="33"/>
      <c r="B192" s="31"/>
      <c r="C192" s="40" t="s">
        <v>20</v>
      </c>
      <c r="D192" s="50"/>
      <c r="E192" s="38">
        <f t="shared" si="57"/>
        <v>1524.1</v>
      </c>
      <c r="F192" s="38">
        <v>700</v>
      </c>
      <c r="G192" s="38">
        <v>164.1</v>
      </c>
      <c r="H192" s="39">
        <v>330</v>
      </c>
      <c r="I192" s="38">
        <v>330</v>
      </c>
      <c r="J192" s="38">
        <v>330</v>
      </c>
      <c r="K192" s="31"/>
    </row>
    <row r="193" spans="1:11" x14ac:dyDescent="0.25">
      <c r="A193" s="33"/>
      <c r="B193" s="31"/>
      <c r="C193" s="40" t="s">
        <v>21</v>
      </c>
      <c r="D193" s="50"/>
      <c r="E193" s="38"/>
      <c r="F193" s="38"/>
      <c r="G193" s="38"/>
      <c r="H193" s="39"/>
      <c r="I193" s="38"/>
      <c r="J193" s="38"/>
      <c r="K193" s="31"/>
    </row>
    <row r="194" spans="1:11" x14ac:dyDescent="0.25">
      <c r="A194" s="33" t="s">
        <v>78</v>
      </c>
      <c r="B194" s="31" t="s">
        <v>79</v>
      </c>
      <c r="C194" s="40" t="s">
        <v>15</v>
      </c>
      <c r="D194" s="40" t="s">
        <v>69</v>
      </c>
      <c r="E194" s="38">
        <f t="shared" si="57"/>
        <v>36026.5</v>
      </c>
      <c r="F194" s="38">
        <f>SUM(F195:F199)</f>
        <v>18143.7</v>
      </c>
      <c r="G194" s="38">
        <f t="shared" ref="G194:J194" si="60">SUM(G195:G199)</f>
        <v>6723.8</v>
      </c>
      <c r="H194" s="39">
        <f t="shared" si="60"/>
        <v>4808.8</v>
      </c>
      <c r="I194" s="38">
        <f t="shared" si="60"/>
        <v>6350.2</v>
      </c>
      <c r="J194" s="38">
        <f t="shared" si="60"/>
        <v>4503</v>
      </c>
      <c r="K194" s="31" t="s">
        <v>47</v>
      </c>
    </row>
    <row r="195" spans="1:11" x14ac:dyDescent="0.25">
      <c r="A195" s="33"/>
      <c r="B195" s="31"/>
      <c r="C195" s="40" t="s">
        <v>17</v>
      </c>
      <c r="D195" s="40" t="s">
        <v>70</v>
      </c>
      <c r="E195" s="38"/>
      <c r="F195" s="38"/>
      <c r="G195" s="38"/>
      <c r="H195" s="39"/>
      <c r="I195" s="38"/>
      <c r="J195" s="38"/>
      <c r="K195" s="31"/>
    </row>
    <row r="196" spans="1:11" x14ac:dyDescent="0.25">
      <c r="A196" s="33"/>
      <c r="B196" s="31"/>
      <c r="C196" s="40" t="s">
        <v>18</v>
      </c>
      <c r="D196" s="50"/>
      <c r="E196" s="38"/>
      <c r="F196" s="38"/>
      <c r="G196" s="38"/>
      <c r="H196" s="39"/>
      <c r="I196" s="38"/>
      <c r="J196" s="38"/>
      <c r="K196" s="31"/>
    </row>
    <row r="197" spans="1:11" x14ac:dyDescent="0.25">
      <c r="A197" s="33"/>
      <c r="B197" s="31"/>
      <c r="C197" s="40" t="s">
        <v>19</v>
      </c>
      <c r="D197" s="50"/>
      <c r="E197" s="38">
        <f t="shared" si="57"/>
        <v>150</v>
      </c>
      <c r="F197" s="38">
        <v>0</v>
      </c>
      <c r="G197" s="38">
        <v>50</v>
      </c>
      <c r="H197" s="39">
        <v>100</v>
      </c>
      <c r="I197" s="38">
        <v>0</v>
      </c>
      <c r="J197" s="38">
        <v>0</v>
      </c>
      <c r="K197" s="31"/>
    </row>
    <row r="198" spans="1:11" x14ac:dyDescent="0.25">
      <c r="A198" s="33"/>
      <c r="B198" s="31"/>
      <c r="C198" s="40" t="s">
        <v>20</v>
      </c>
      <c r="D198" s="50"/>
      <c r="E198" s="38">
        <f t="shared" si="57"/>
        <v>35876.5</v>
      </c>
      <c r="F198" s="38">
        <v>18143.7</v>
      </c>
      <c r="G198" s="38">
        <v>6673.8</v>
      </c>
      <c r="H198" s="39">
        <v>4708.8</v>
      </c>
      <c r="I198" s="38">
        <v>6350.2</v>
      </c>
      <c r="J198" s="38">
        <v>4503</v>
      </c>
      <c r="K198" s="31"/>
    </row>
    <row r="199" spans="1:11" x14ac:dyDescent="0.25">
      <c r="A199" s="33"/>
      <c r="B199" s="31"/>
      <c r="C199" s="40" t="s">
        <v>21</v>
      </c>
      <c r="D199" s="50"/>
      <c r="E199" s="38"/>
      <c r="F199" s="38"/>
      <c r="G199" s="38"/>
      <c r="H199" s="39"/>
      <c r="I199" s="38"/>
      <c r="J199" s="38"/>
      <c r="K199" s="31"/>
    </row>
    <row r="200" spans="1:11" ht="15" customHeight="1" x14ac:dyDescent="0.25">
      <c r="A200" s="33" t="s">
        <v>80</v>
      </c>
      <c r="B200" s="31" t="s">
        <v>81</v>
      </c>
      <c r="C200" s="40" t="s">
        <v>15</v>
      </c>
      <c r="D200" s="40" t="s">
        <v>69</v>
      </c>
      <c r="E200" s="38">
        <f t="shared" si="57"/>
        <v>2736.8</v>
      </c>
      <c r="F200" s="38">
        <f>SUM(F201:F205)</f>
        <v>0</v>
      </c>
      <c r="G200" s="38">
        <f t="shared" ref="G200:I200" si="61">SUM(G201:G205)</f>
        <v>2736.8</v>
      </c>
      <c r="H200" s="39">
        <f t="shared" si="61"/>
        <v>0</v>
      </c>
      <c r="I200" s="38">
        <f t="shared" si="61"/>
        <v>0</v>
      </c>
      <c r="J200" s="38">
        <v>0</v>
      </c>
      <c r="K200" s="31" t="s">
        <v>47</v>
      </c>
    </row>
    <row r="201" spans="1:11" x14ac:dyDescent="0.25">
      <c r="A201" s="33"/>
      <c r="B201" s="31"/>
      <c r="C201" s="40" t="s">
        <v>17</v>
      </c>
      <c r="D201" s="40" t="s">
        <v>70</v>
      </c>
      <c r="E201" s="38"/>
      <c r="F201" s="38"/>
      <c r="G201" s="38"/>
      <c r="H201" s="39"/>
      <c r="I201" s="38"/>
      <c r="J201" s="38"/>
      <c r="K201" s="31"/>
    </row>
    <row r="202" spans="1:11" x14ac:dyDescent="0.25">
      <c r="A202" s="33"/>
      <c r="B202" s="31"/>
      <c r="C202" s="40" t="s">
        <v>18</v>
      </c>
      <c r="D202" s="50"/>
      <c r="E202" s="38">
        <f t="shared" si="57"/>
        <v>2600</v>
      </c>
      <c r="F202" s="38">
        <v>0</v>
      </c>
      <c r="G202" s="38">
        <v>2600</v>
      </c>
      <c r="H202" s="39">
        <v>0</v>
      </c>
      <c r="I202" s="38">
        <v>0</v>
      </c>
      <c r="J202" s="38">
        <v>0</v>
      </c>
      <c r="K202" s="31"/>
    </row>
    <row r="203" spans="1:11" x14ac:dyDescent="0.25">
      <c r="A203" s="33"/>
      <c r="B203" s="31"/>
      <c r="C203" s="40" t="s">
        <v>19</v>
      </c>
      <c r="D203" s="50"/>
      <c r="E203" s="38"/>
      <c r="F203" s="38"/>
      <c r="G203" s="38"/>
      <c r="H203" s="39"/>
      <c r="I203" s="38"/>
      <c r="J203" s="38"/>
      <c r="K203" s="31"/>
    </row>
    <row r="204" spans="1:11" x14ac:dyDescent="0.25">
      <c r="A204" s="33"/>
      <c r="B204" s="31"/>
      <c r="C204" s="40" t="s">
        <v>20</v>
      </c>
      <c r="D204" s="50"/>
      <c r="E204" s="38">
        <f t="shared" si="57"/>
        <v>136.80000000000001</v>
      </c>
      <c r="F204" s="38">
        <v>0</v>
      </c>
      <c r="G204" s="38">
        <v>136.80000000000001</v>
      </c>
      <c r="H204" s="39">
        <v>0</v>
      </c>
      <c r="I204" s="38">
        <v>0</v>
      </c>
      <c r="J204" s="38">
        <v>0</v>
      </c>
      <c r="K204" s="31"/>
    </row>
    <row r="205" spans="1:11" ht="12.6" customHeight="1" x14ac:dyDescent="0.25">
      <c r="A205" s="33"/>
      <c r="B205" s="31"/>
      <c r="C205" s="40" t="s">
        <v>21</v>
      </c>
      <c r="D205" s="50"/>
      <c r="E205" s="38"/>
      <c r="F205" s="38"/>
      <c r="G205" s="38"/>
      <c r="H205" s="39"/>
      <c r="I205" s="38"/>
      <c r="J205" s="38"/>
      <c r="K205" s="31"/>
    </row>
    <row r="206" spans="1:11" ht="15.6" customHeight="1" x14ac:dyDescent="0.25">
      <c r="A206" s="33" t="s">
        <v>82</v>
      </c>
      <c r="B206" s="26" t="s">
        <v>83</v>
      </c>
      <c r="C206" s="24" t="s">
        <v>15</v>
      </c>
      <c r="D206" s="24" t="s">
        <v>69</v>
      </c>
      <c r="E206" s="25">
        <f>SUM(F206:J206)</f>
        <v>77442.899999999994</v>
      </c>
      <c r="F206" s="25">
        <f>F212+F218+F224+F230</f>
        <v>15462.3</v>
      </c>
      <c r="G206" s="25">
        <f>G212+G218+G224+G230+G236</f>
        <v>15380.599999999999</v>
      </c>
      <c r="H206" s="27">
        <f t="shared" ref="H206:J206" si="62">H212+H218+H224+H230</f>
        <v>16000</v>
      </c>
      <c r="I206" s="25">
        <f t="shared" si="62"/>
        <v>16100</v>
      </c>
      <c r="J206" s="25">
        <f t="shared" si="62"/>
        <v>14500</v>
      </c>
      <c r="K206" s="49"/>
    </row>
    <row r="207" spans="1:11" x14ac:dyDescent="0.25">
      <c r="A207" s="33"/>
      <c r="B207" s="26"/>
      <c r="C207" s="24" t="s">
        <v>17</v>
      </c>
      <c r="D207" s="24" t="s">
        <v>70</v>
      </c>
      <c r="E207" s="25">
        <f t="shared" ref="E207:E211" si="63">SUM(F207:J207)</f>
        <v>0</v>
      </c>
      <c r="F207" s="25">
        <f t="shared" ref="F207:J210" si="64">F213+F219+F225+F231</f>
        <v>0</v>
      </c>
      <c r="G207" s="25">
        <f t="shared" ref="G207:J211" si="65">G213+G219+G225+G231+G237</f>
        <v>0</v>
      </c>
      <c r="H207" s="27">
        <f t="shared" si="64"/>
        <v>0</v>
      </c>
      <c r="I207" s="25">
        <f t="shared" si="64"/>
        <v>0</v>
      </c>
      <c r="J207" s="25">
        <f t="shared" si="64"/>
        <v>0</v>
      </c>
      <c r="K207" s="49"/>
    </row>
    <row r="208" spans="1:11" x14ac:dyDescent="0.25">
      <c r="A208" s="33"/>
      <c r="B208" s="26"/>
      <c r="C208" s="24" t="s">
        <v>18</v>
      </c>
      <c r="D208" s="50"/>
      <c r="E208" s="25">
        <f t="shared" si="63"/>
        <v>10525.5</v>
      </c>
      <c r="F208" s="25">
        <f t="shared" si="64"/>
        <v>2213.6</v>
      </c>
      <c r="G208" s="25">
        <f t="shared" si="65"/>
        <v>3093.1</v>
      </c>
      <c r="H208" s="25">
        <f t="shared" ref="H208:J208" si="66">H214+H220+H226+H232+H236</f>
        <v>2609.4</v>
      </c>
      <c r="I208" s="25">
        <f t="shared" si="66"/>
        <v>2609.4</v>
      </c>
      <c r="J208" s="25">
        <f t="shared" si="66"/>
        <v>0</v>
      </c>
      <c r="K208" s="49"/>
    </row>
    <row r="209" spans="1:11" x14ac:dyDescent="0.25">
      <c r="A209" s="33"/>
      <c r="B209" s="26"/>
      <c r="C209" s="24" t="s">
        <v>19</v>
      </c>
      <c r="D209" s="50"/>
      <c r="E209" s="25">
        <f t="shared" si="63"/>
        <v>0</v>
      </c>
      <c r="F209" s="25">
        <f t="shared" si="64"/>
        <v>0</v>
      </c>
      <c r="G209" s="25">
        <f t="shared" si="65"/>
        <v>0</v>
      </c>
      <c r="H209" s="25">
        <f t="shared" ref="H209:J209" si="67">H215+H221+H227+H233</f>
        <v>0</v>
      </c>
      <c r="I209" s="25">
        <f t="shared" si="67"/>
        <v>0</v>
      </c>
      <c r="J209" s="25">
        <f t="shared" si="67"/>
        <v>0</v>
      </c>
      <c r="K209" s="49"/>
    </row>
    <row r="210" spans="1:11" x14ac:dyDescent="0.25">
      <c r="A210" s="33"/>
      <c r="B210" s="26"/>
      <c r="C210" s="24" t="s">
        <v>20</v>
      </c>
      <c r="D210" s="50"/>
      <c r="E210" s="25">
        <f t="shared" si="63"/>
        <v>66917.399999999994</v>
      </c>
      <c r="F210" s="25">
        <f t="shared" si="64"/>
        <v>13248.699999999999</v>
      </c>
      <c r="G210" s="25">
        <f t="shared" si="65"/>
        <v>12287.5</v>
      </c>
      <c r="H210" s="25">
        <f t="shared" si="65"/>
        <v>13390.599999999999</v>
      </c>
      <c r="I210" s="25">
        <f t="shared" si="65"/>
        <v>13490.6</v>
      </c>
      <c r="J210" s="25">
        <f t="shared" si="65"/>
        <v>14500</v>
      </c>
      <c r="K210" s="49"/>
    </row>
    <row r="211" spans="1:11" x14ac:dyDescent="0.25">
      <c r="A211" s="33"/>
      <c r="B211" s="26"/>
      <c r="C211" s="24" t="s">
        <v>21</v>
      </c>
      <c r="D211" s="50"/>
      <c r="E211" s="25">
        <f t="shared" si="63"/>
        <v>0</v>
      </c>
      <c r="F211" s="25">
        <f>F217+F223+F229+F235</f>
        <v>0</v>
      </c>
      <c r="G211" s="25">
        <f t="shared" si="65"/>
        <v>0</v>
      </c>
      <c r="H211" s="25">
        <f t="shared" ref="H211:J211" si="68">H217+H223+H229+H235</f>
        <v>0</v>
      </c>
      <c r="I211" s="25">
        <f t="shared" si="68"/>
        <v>0</v>
      </c>
      <c r="J211" s="25">
        <f t="shared" si="68"/>
        <v>0</v>
      </c>
      <c r="K211" s="49"/>
    </row>
    <row r="212" spans="1:11" ht="15" customHeight="1" x14ac:dyDescent="0.25">
      <c r="A212" s="33" t="s">
        <v>84</v>
      </c>
      <c r="B212" s="31" t="s">
        <v>85</v>
      </c>
      <c r="C212" s="40" t="s">
        <v>15</v>
      </c>
      <c r="D212" s="40" t="s">
        <v>69</v>
      </c>
      <c r="E212" s="38">
        <f>SUM(F212:I212)</f>
        <v>32367.9</v>
      </c>
      <c r="F212" s="38">
        <f>SUM(F213:F217)</f>
        <v>8388.2999999999993</v>
      </c>
      <c r="G212" s="38">
        <f t="shared" ref="G212:J212" si="69">SUM(G213:G217)</f>
        <v>7573.6</v>
      </c>
      <c r="H212" s="39">
        <f t="shared" si="69"/>
        <v>8340.9</v>
      </c>
      <c r="I212" s="38">
        <f t="shared" si="69"/>
        <v>8065.1</v>
      </c>
      <c r="J212" s="38">
        <f t="shared" si="69"/>
        <v>11664.4</v>
      </c>
      <c r="K212" s="49" t="s">
        <v>86</v>
      </c>
    </row>
    <row r="213" spans="1:11" x14ac:dyDescent="0.25">
      <c r="A213" s="33"/>
      <c r="B213" s="31"/>
      <c r="C213" s="40" t="s">
        <v>17</v>
      </c>
      <c r="D213" s="40" t="s">
        <v>70</v>
      </c>
      <c r="E213" s="38"/>
      <c r="F213" s="38"/>
      <c r="G213" s="38"/>
      <c r="H213" s="39"/>
      <c r="I213" s="38"/>
      <c r="J213" s="38"/>
      <c r="K213" s="49"/>
    </row>
    <row r="214" spans="1:11" x14ac:dyDescent="0.25">
      <c r="A214" s="33"/>
      <c r="B214" s="31"/>
      <c r="C214" s="40" t="s">
        <v>18</v>
      </c>
      <c r="D214" s="50"/>
      <c r="E214" s="38"/>
      <c r="F214" s="38"/>
      <c r="G214" s="38"/>
      <c r="H214" s="39"/>
      <c r="I214" s="38"/>
      <c r="J214" s="38"/>
      <c r="K214" s="49"/>
    </row>
    <row r="215" spans="1:11" x14ac:dyDescent="0.25">
      <c r="A215" s="33"/>
      <c r="B215" s="31"/>
      <c r="C215" s="40" t="s">
        <v>19</v>
      </c>
      <c r="D215" s="50"/>
      <c r="E215" s="38"/>
      <c r="F215" s="38"/>
      <c r="G215" s="38"/>
      <c r="H215" s="39"/>
      <c r="I215" s="38"/>
      <c r="J215" s="38"/>
      <c r="K215" s="49"/>
    </row>
    <row r="216" spans="1:11" x14ac:dyDescent="0.25">
      <c r="A216" s="33"/>
      <c r="B216" s="31"/>
      <c r="C216" s="40" t="s">
        <v>20</v>
      </c>
      <c r="D216" s="50"/>
      <c r="E216" s="38">
        <f t="shared" ref="E216:E241" si="70">SUM(F216:I216)</f>
        <v>32367.9</v>
      </c>
      <c r="F216" s="38">
        <v>8388.2999999999993</v>
      </c>
      <c r="G216" s="38">
        <v>7573.6</v>
      </c>
      <c r="H216" s="39">
        <v>8340.9</v>
      </c>
      <c r="I216" s="38">
        <v>8065.1</v>
      </c>
      <c r="J216" s="38">
        <v>11664.4</v>
      </c>
      <c r="K216" s="49"/>
    </row>
    <row r="217" spans="1:11" x14ac:dyDescent="0.25">
      <c r="A217" s="33"/>
      <c r="B217" s="31"/>
      <c r="C217" s="40" t="s">
        <v>21</v>
      </c>
      <c r="D217" s="50"/>
      <c r="E217" s="38"/>
      <c r="F217" s="38"/>
      <c r="G217" s="38"/>
      <c r="H217" s="39"/>
      <c r="I217" s="38"/>
      <c r="J217" s="38"/>
      <c r="K217" s="49"/>
    </row>
    <row r="218" spans="1:11" ht="15" customHeight="1" x14ac:dyDescent="0.25">
      <c r="A218" s="33" t="s">
        <v>87</v>
      </c>
      <c r="B218" s="31" t="s">
        <v>88</v>
      </c>
      <c r="C218" s="40" t="s">
        <v>15</v>
      </c>
      <c r="D218" s="40" t="s">
        <v>69</v>
      </c>
      <c r="E218" s="38">
        <f t="shared" si="70"/>
        <v>7895.6</v>
      </c>
      <c r="F218" s="38">
        <f>SUM(F219:F223)</f>
        <v>2146.8000000000002</v>
      </c>
      <c r="G218" s="38">
        <f>SUM(G219:G223)</f>
        <v>1492.4</v>
      </c>
      <c r="H218" s="39">
        <f t="shared" ref="H218:J218" si="71">SUM(H219:H223)</f>
        <v>1940.3</v>
      </c>
      <c r="I218" s="38">
        <f t="shared" si="71"/>
        <v>2316.1</v>
      </c>
      <c r="J218" s="38">
        <f t="shared" si="71"/>
        <v>2335.6</v>
      </c>
      <c r="K218" s="49" t="s">
        <v>86</v>
      </c>
    </row>
    <row r="219" spans="1:11" x14ac:dyDescent="0.25">
      <c r="A219" s="33"/>
      <c r="B219" s="31"/>
      <c r="C219" s="40" t="s">
        <v>17</v>
      </c>
      <c r="D219" s="40" t="s">
        <v>70</v>
      </c>
      <c r="E219" s="38"/>
      <c r="F219" s="38"/>
      <c r="G219" s="38"/>
      <c r="H219" s="39"/>
      <c r="I219" s="38"/>
      <c r="J219" s="38"/>
      <c r="K219" s="49"/>
    </row>
    <row r="220" spans="1:11" x14ac:dyDescent="0.25">
      <c r="A220" s="33"/>
      <c r="B220" s="31"/>
      <c r="C220" s="40" t="s">
        <v>18</v>
      </c>
      <c r="D220" s="50"/>
      <c r="E220" s="38"/>
      <c r="F220" s="38"/>
      <c r="G220" s="38"/>
      <c r="H220" s="39"/>
      <c r="I220" s="38"/>
      <c r="J220" s="38"/>
      <c r="K220" s="49"/>
    </row>
    <row r="221" spans="1:11" x14ac:dyDescent="0.25">
      <c r="A221" s="33"/>
      <c r="B221" s="31"/>
      <c r="C221" s="40" t="s">
        <v>19</v>
      </c>
      <c r="D221" s="50"/>
      <c r="E221" s="38"/>
      <c r="F221" s="38"/>
      <c r="G221" s="38"/>
      <c r="H221" s="39"/>
      <c r="I221" s="38"/>
      <c r="J221" s="38"/>
      <c r="K221" s="49"/>
    </row>
    <row r="222" spans="1:11" x14ac:dyDescent="0.25">
      <c r="A222" s="33"/>
      <c r="B222" s="31"/>
      <c r="C222" s="40" t="s">
        <v>20</v>
      </c>
      <c r="D222" s="50"/>
      <c r="E222" s="38">
        <f t="shared" si="70"/>
        <v>7895.6</v>
      </c>
      <c r="F222" s="38">
        <v>2146.8000000000002</v>
      </c>
      <c r="G222" s="38">
        <v>1492.4</v>
      </c>
      <c r="H222" s="39">
        <v>1940.3</v>
      </c>
      <c r="I222" s="38">
        <v>2316.1</v>
      </c>
      <c r="J222" s="38">
        <v>2335.6</v>
      </c>
      <c r="K222" s="49"/>
    </row>
    <row r="223" spans="1:11" x14ac:dyDescent="0.25">
      <c r="A223" s="33"/>
      <c r="B223" s="31"/>
      <c r="C223" s="40" t="s">
        <v>21</v>
      </c>
      <c r="D223" s="50"/>
      <c r="E223" s="38"/>
      <c r="F223" s="38"/>
      <c r="G223" s="38"/>
      <c r="H223" s="39"/>
      <c r="I223" s="38"/>
      <c r="J223" s="38"/>
      <c r="K223" s="49"/>
    </row>
    <row r="224" spans="1:11" x14ac:dyDescent="0.25">
      <c r="A224" s="33" t="s">
        <v>89</v>
      </c>
      <c r="B224" s="31" t="s">
        <v>90</v>
      </c>
      <c r="C224" s="40" t="s">
        <v>15</v>
      </c>
      <c r="D224" s="40" t="s">
        <v>69</v>
      </c>
      <c r="E224" s="38">
        <f t="shared" si="70"/>
        <v>1723.1</v>
      </c>
      <c r="F224" s="38">
        <v>500</v>
      </c>
      <c r="G224" s="38">
        <v>223.1</v>
      </c>
      <c r="H224" s="39">
        <f t="shared" ref="H224:J224" si="72">SUM(H225:H229)</f>
        <v>500</v>
      </c>
      <c r="I224" s="38">
        <f t="shared" si="72"/>
        <v>500</v>
      </c>
      <c r="J224" s="38">
        <f t="shared" si="72"/>
        <v>500</v>
      </c>
      <c r="K224" s="49" t="s">
        <v>91</v>
      </c>
    </row>
    <row r="225" spans="1:11" x14ac:dyDescent="0.25">
      <c r="A225" s="33"/>
      <c r="B225" s="31"/>
      <c r="C225" s="40" t="s">
        <v>17</v>
      </c>
      <c r="D225" s="40" t="s">
        <v>70</v>
      </c>
      <c r="E225" s="38"/>
      <c r="F225" s="38"/>
      <c r="G225" s="38"/>
      <c r="H225" s="39"/>
      <c r="I225" s="38"/>
      <c r="J225" s="38"/>
      <c r="K225" s="49"/>
    </row>
    <row r="226" spans="1:11" x14ac:dyDescent="0.25">
      <c r="A226" s="33"/>
      <c r="B226" s="31"/>
      <c r="C226" s="40" t="s">
        <v>18</v>
      </c>
      <c r="D226" s="50"/>
      <c r="E226" s="38"/>
      <c r="F226" s="38"/>
      <c r="G226" s="38"/>
      <c r="H226" s="39"/>
      <c r="I226" s="38"/>
      <c r="J226" s="38"/>
      <c r="K226" s="49"/>
    </row>
    <row r="227" spans="1:11" x14ac:dyDescent="0.25">
      <c r="A227" s="33"/>
      <c r="B227" s="31"/>
      <c r="C227" s="40" t="s">
        <v>19</v>
      </c>
      <c r="D227" s="50"/>
      <c r="E227" s="38"/>
      <c r="F227" s="38"/>
      <c r="G227" s="38"/>
      <c r="H227" s="39"/>
      <c r="I227" s="38"/>
      <c r="J227" s="38"/>
      <c r="K227" s="49"/>
    </row>
    <row r="228" spans="1:11" x14ac:dyDescent="0.25">
      <c r="A228" s="33"/>
      <c r="B228" s="31"/>
      <c r="C228" s="40" t="s">
        <v>20</v>
      </c>
      <c r="D228" s="50"/>
      <c r="E228" s="38">
        <f t="shared" si="70"/>
        <v>1723.1</v>
      </c>
      <c r="F228" s="38">
        <v>500</v>
      </c>
      <c r="G228" s="38">
        <v>223.1</v>
      </c>
      <c r="H228" s="39">
        <v>500</v>
      </c>
      <c r="I228" s="38">
        <v>500</v>
      </c>
      <c r="J228" s="38">
        <v>500</v>
      </c>
      <c r="K228" s="49"/>
    </row>
    <row r="229" spans="1:11" x14ac:dyDescent="0.25">
      <c r="A229" s="33"/>
      <c r="B229" s="31"/>
      <c r="C229" s="40" t="s">
        <v>21</v>
      </c>
      <c r="D229" s="50"/>
      <c r="E229" s="38"/>
      <c r="F229" s="38"/>
      <c r="G229" s="38"/>
      <c r="H229" s="39"/>
      <c r="I229" s="38"/>
      <c r="J229" s="38"/>
      <c r="K229" s="49"/>
    </row>
    <row r="230" spans="1:11" ht="40.950000000000003" customHeight="1" x14ac:dyDescent="0.25">
      <c r="A230" s="33" t="s">
        <v>92</v>
      </c>
      <c r="B230" s="52" t="s">
        <v>93</v>
      </c>
      <c r="C230" s="40" t="s">
        <v>15</v>
      </c>
      <c r="D230" s="40" t="s">
        <v>69</v>
      </c>
      <c r="E230" s="38">
        <f t="shared" si="70"/>
        <v>20851</v>
      </c>
      <c r="F230" s="38">
        <f>SUM(F231:F235)</f>
        <v>4427.2</v>
      </c>
      <c r="G230" s="38">
        <f t="shared" ref="G230:J230" si="73">SUM(G231:G235)</f>
        <v>5986.2</v>
      </c>
      <c r="H230" s="39">
        <f t="shared" si="73"/>
        <v>5218.8</v>
      </c>
      <c r="I230" s="38">
        <f t="shared" si="73"/>
        <v>5218.8</v>
      </c>
      <c r="J230" s="38">
        <f t="shared" si="73"/>
        <v>0</v>
      </c>
      <c r="K230" s="49" t="s">
        <v>86</v>
      </c>
    </row>
    <row r="231" spans="1:11" x14ac:dyDescent="0.25">
      <c r="A231" s="33"/>
      <c r="B231" s="52"/>
      <c r="C231" s="40" t="s">
        <v>17</v>
      </c>
      <c r="D231" s="40" t="s">
        <v>70</v>
      </c>
      <c r="E231" s="38"/>
      <c r="F231" s="38"/>
      <c r="G231" s="38"/>
      <c r="H231" s="39"/>
      <c r="I231" s="38"/>
      <c r="J231" s="38"/>
      <c r="K231" s="49"/>
    </row>
    <row r="232" spans="1:11" ht="22.5" customHeight="1" x14ac:dyDescent="0.25">
      <c r="A232" s="33"/>
      <c r="B232" s="52"/>
      <c r="C232" s="40" t="s">
        <v>18</v>
      </c>
      <c r="D232" s="50"/>
      <c r="E232" s="38">
        <f t="shared" si="70"/>
        <v>10425.5</v>
      </c>
      <c r="F232" s="38">
        <v>2213.6</v>
      </c>
      <c r="G232" s="38">
        <v>2993.1</v>
      </c>
      <c r="H232" s="39">
        <v>2609.4</v>
      </c>
      <c r="I232" s="38">
        <v>2609.4</v>
      </c>
      <c r="J232" s="38">
        <v>0</v>
      </c>
      <c r="K232" s="49"/>
    </row>
    <row r="233" spans="1:11" ht="22.5" customHeight="1" x14ac:dyDescent="0.25">
      <c r="A233" s="33"/>
      <c r="B233" s="52"/>
      <c r="C233" s="40" t="s">
        <v>19</v>
      </c>
      <c r="D233" s="50"/>
      <c r="E233" s="38"/>
      <c r="F233" s="38"/>
      <c r="G233" s="38"/>
      <c r="H233" s="39"/>
      <c r="I233" s="38"/>
      <c r="J233" s="38"/>
      <c r="K233" s="49"/>
    </row>
    <row r="234" spans="1:11" ht="22.5" customHeight="1" x14ac:dyDescent="0.25">
      <c r="A234" s="33"/>
      <c r="B234" s="52"/>
      <c r="C234" s="40" t="s">
        <v>20</v>
      </c>
      <c r="D234" s="50"/>
      <c r="E234" s="38">
        <f t="shared" si="70"/>
        <v>10425.5</v>
      </c>
      <c r="F234" s="38">
        <v>2213.6</v>
      </c>
      <c r="G234" s="38">
        <v>2993.1</v>
      </c>
      <c r="H234" s="39">
        <v>2609.4</v>
      </c>
      <c r="I234" s="38">
        <v>2609.4</v>
      </c>
      <c r="J234" s="38">
        <v>0</v>
      </c>
      <c r="K234" s="49"/>
    </row>
    <row r="235" spans="1:11" x14ac:dyDescent="0.25">
      <c r="A235" s="33"/>
      <c r="B235" s="52"/>
      <c r="C235" s="40" t="s">
        <v>21</v>
      </c>
      <c r="D235" s="50"/>
      <c r="E235" s="38">
        <f t="shared" si="70"/>
        <v>0</v>
      </c>
      <c r="F235" s="38">
        <v>0</v>
      </c>
      <c r="G235" s="38">
        <v>0</v>
      </c>
      <c r="H235" s="39">
        <v>0</v>
      </c>
      <c r="I235" s="38">
        <v>0</v>
      </c>
      <c r="J235" s="38">
        <v>0</v>
      </c>
      <c r="K235" s="49"/>
    </row>
    <row r="236" spans="1:11" x14ac:dyDescent="0.25">
      <c r="A236" s="33" t="s">
        <v>94</v>
      </c>
      <c r="B236" s="31" t="s">
        <v>81</v>
      </c>
      <c r="C236" s="40" t="s">
        <v>15</v>
      </c>
      <c r="D236" s="40" t="s">
        <v>69</v>
      </c>
      <c r="E236" s="38">
        <f t="shared" si="70"/>
        <v>105.3</v>
      </c>
      <c r="F236" s="38">
        <f>SUM(F237:F241)</f>
        <v>0</v>
      </c>
      <c r="G236" s="38">
        <f t="shared" ref="G236:J236" si="74">SUM(G237:G241)</f>
        <v>105.3</v>
      </c>
      <c r="H236" s="39">
        <f t="shared" si="74"/>
        <v>0</v>
      </c>
      <c r="I236" s="38">
        <f t="shared" si="74"/>
        <v>0</v>
      </c>
      <c r="J236" s="38">
        <f t="shared" si="74"/>
        <v>0</v>
      </c>
      <c r="K236" s="49" t="s">
        <v>95</v>
      </c>
    </row>
    <row r="237" spans="1:11" x14ac:dyDescent="0.25">
      <c r="A237" s="33"/>
      <c r="B237" s="31"/>
      <c r="C237" s="40" t="s">
        <v>17</v>
      </c>
      <c r="D237" s="40" t="s">
        <v>70</v>
      </c>
      <c r="E237" s="38">
        <f t="shared" si="70"/>
        <v>0</v>
      </c>
      <c r="F237" s="38">
        <v>0</v>
      </c>
      <c r="G237" s="38">
        <v>0</v>
      </c>
      <c r="H237" s="39">
        <v>0</v>
      </c>
      <c r="I237" s="38">
        <v>0</v>
      </c>
      <c r="J237" s="38">
        <v>0</v>
      </c>
      <c r="K237" s="49"/>
    </row>
    <row r="238" spans="1:11" x14ac:dyDescent="0.25">
      <c r="A238" s="33"/>
      <c r="B238" s="31"/>
      <c r="C238" s="40" t="s">
        <v>18</v>
      </c>
      <c r="D238" s="50"/>
      <c r="E238" s="38">
        <f t="shared" si="70"/>
        <v>100</v>
      </c>
      <c r="F238" s="38">
        <v>0</v>
      </c>
      <c r="G238" s="38">
        <v>100</v>
      </c>
      <c r="H238" s="39">
        <v>0</v>
      </c>
      <c r="I238" s="38">
        <v>0</v>
      </c>
      <c r="J238" s="38">
        <v>0</v>
      </c>
      <c r="K238" s="49"/>
    </row>
    <row r="239" spans="1:11" x14ac:dyDescent="0.25">
      <c r="A239" s="33"/>
      <c r="B239" s="31"/>
      <c r="C239" s="40" t="s">
        <v>19</v>
      </c>
      <c r="D239" s="50"/>
      <c r="E239" s="38">
        <f t="shared" si="70"/>
        <v>0</v>
      </c>
      <c r="F239" s="38">
        <v>0</v>
      </c>
      <c r="G239" s="38"/>
      <c r="H239" s="39">
        <v>0</v>
      </c>
      <c r="I239" s="38">
        <v>0</v>
      </c>
      <c r="J239" s="38">
        <v>0</v>
      </c>
      <c r="K239" s="49"/>
    </row>
    <row r="240" spans="1:11" x14ac:dyDescent="0.25">
      <c r="A240" s="33"/>
      <c r="B240" s="31"/>
      <c r="C240" s="40" t="s">
        <v>20</v>
      </c>
      <c r="D240" s="50"/>
      <c r="E240" s="38">
        <f t="shared" si="70"/>
        <v>5.3</v>
      </c>
      <c r="F240" s="38">
        <v>0</v>
      </c>
      <c r="G240" s="38">
        <v>5.3</v>
      </c>
      <c r="H240" s="39">
        <v>0</v>
      </c>
      <c r="I240" s="38">
        <v>0</v>
      </c>
      <c r="J240" s="38">
        <v>0</v>
      </c>
      <c r="K240" s="49"/>
    </row>
    <row r="241" spans="1:11" x14ac:dyDescent="0.25">
      <c r="A241" s="33"/>
      <c r="B241" s="31"/>
      <c r="C241" s="40" t="s">
        <v>21</v>
      </c>
      <c r="D241" s="50"/>
      <c r="E241" s="38">
        <f t="shared" si="70"/>
        <v>0</v>
      </c>
      <c r="F241" s="38">
        <v>0</v>
      </c>
      <c r="G241" s="38">
        <v>0</v>
      </c>
      <c r="H241" s="39">
        <v>0</v>
      </c>
      <c r="I241" s="38">
        <v>0</v>
      </c>
      <c r="J241" s="38">
        <v>0</v>
      </c>
      <c r="K241" s="49"/>
    </row>
    <row r="242" spans="1:11" ht="33.75" customHeight="1" x14ac:dyDescent="0.25">
      <c r="A242" s="33" t="s">
        <v>96</v>
      </c>
      <c r="B242" s="26" t="s">
        <v>97</v>
      </c>
      <c r="C242" s="24" t="s">
        <v>15</v>
      </c>
      <c r="D242" s="24" t="s">
        <v>69</v>
      </c>
      <c r="E242" s="25">
        <f>SUM(F242:J242)</f>
        <v>17426.5</v>
      </c>
      <c r="F242" s="25">
        <f t="shared" ref="F242:J247" si="75">F248+F254+F260+F266</f>
        <v>3463.4</v>
      </c>
      <c r="G242" s="25">
        <f t="shared" ref="G242:J247" si="76">G248+G254+G260+G266+G272</f>
        <v>3849.2</v>
      </c>
      <c r="H242" s="25">
        <f t="shared" si="76"/>
        <v>3553.9</v>
      </c>
      <c r="I242" s="25">
        <f t="shared" si="76"/>
        <v>3380</v>
      </c>
      <c r="J242" s="25">
        <f t="shared" si="76"/>
        <v>3180</v>
      </c>
      <c r="K242" s="49"/>
    </row>
    <row r="243" spans="1:11" x14ac:dyDescent="0.25">
      <c r="A243" s="33"/>
      <c r="B243" s="26"/>
      <c r="C243" s="24" t="s">
        <v>17</v>
      </c>
      <c r="D243" s="24" t="s">
        <v>70</v>
      </c>
      <c r="E243" s="25">
        <f t="shared" ref="E243:E247" si="77">SUM(F243:J243)</f>
        <v>0</v>
      </c>
      <c r="F243" s="25">
        <f t="shared" si="75"/>
        <v>0</v>
      </c>
      <c r="G243" s="25">
        <f t="shared" si="76"/>
        <v>0</v>
      </c>
      <c r="H243" s="25">
        <f t="shared" si="76"/>
        <v>0</v>
      </c>
      <c r="I243" s="25">
        <f t="shared" ref="I243:J243" si="78">I249+I255+I261+I267</f>
        <v>0</v>
      </c>
      <c r="J243" s="25">
        <f t="shared" si="78"/>
        <v>0</v>
      </c>
      <c r="K243" s="49"/>
    </row>
    <row r="244" spans="1:11" x14ac:dyDescent="0.25">
      <c r="A244" s="33"/>
      <c r="B244" s="26"/>
      <c r="C244" s="24" t="s">
        <v>18</v>
      </c>
      <c r="D244" s="50"/>
      <c r="E244" s="25">
        <f t="shared" si="77"/>
        <v>1327.5</v>
      </c>
      <c r="F244" s="25">
        <f t="shared" si="75"/>
        <v>0</v>
      </c>
      <c r="G244" s="25">
        <f t="shared" si="76"/>
        <v>1149</v>
      </c>
      <c r="H244" s="25">
        <f t="shared" si="76"/>
        <v>87.6</v>
      </c>
      <c r="I244" s="25">
        <f t="shared" si="76"/>
        <v>90.9</v>
      </c>
      <c r="J244" s="25">
        <f t="shared" si="76"/>
        <v>0</v>
      </c>
      <c r="K244" s="49"/>
    </row>
    <row r="245" spans="1:11" x14ac:dyDescent="0.25">
      <c r="A245" s="33"/>
      <c r="B245" s="26"/>
      <c r="C245" s="24" t="s">
        <v>19</v>
      </c>
      <c r="D245" s="50"/>
      <c r="E245" s="25">
        <f t="shared" si="77"/>
        <v>495.70000000000005</v>
      </c>
      <c r="F245" s="25">
        <f t="shared" si="75"/>
        <v>153.4</v>
      </c>
      <c r="G245" s="25">
        <f t="shared" si="76"/>
        <v>88.4</v>
      </c>
      <c r="H245" s="25">
        <f t="shared" si="76"/>
        <v>253.9</v>
      </c>
      <c r="I245" s="25">
        <f t="shared" ref="I245:J245" si="79">I251+I257+I263+I269</f>
        <v>0</v>
      </c>
      <c r="J245" s="25">
        <f t="shared" si="79"/>
        <v>0</v>
      </c>
      <c r="K245" s="49"/>
    </row>
    <row r="246" spans="1:11" x14ac:dyDescent="0.25">
      <c r="A246" s="33"/>
      <c r="B246" s="26"/>
      <c r="C246" s="24" t="s">
        <v>20</v>
      </c>
      <c r="D246" s="50"/>
      <c r="E246" s="25">
        <f t="shared" si="77"/>
        <v>15603.3</v>
      </c>
      <c r="F246" s="25">
        <f t="shared" si="75"/>
        <v>3310</v>
      </c>
      <c r="G246" s="25">
        <f t="shared" si="76"/>
        <v>2611.7999999999997</v>
      </c>
      <c r="H246" s="25">
        <f t="shared" si="76"/>
        <v>3212.3999999999996</v>
      </c>
      <c r="I246" s="25">
        <f t="shared" si="76"/>
        <v>3289.1</v>
      </c>
      <c r="J246" s="25">
        <f>J252+J258+J264+J270+J276</f>
        <v>3180</v>
      </c>
      <c r="K246" s="49"/>
    </row>
    <row r="247" spans="1:11" x14ac:dyDescent="0.25">
      <c r="A247" s="33"/>
      <c r="B247" s="26"/>
      <c r="C247" s="24" t="s">
        <v>21</v>
      </c>
      <c r="D247" s="50"/>
      <c r="E247" s="25">
        <f t="shared" si="77"/>
        <v>0</v>
      </c>
      <c r="F247" s="25">
        <f>F253+F259+F265+F271</f>
        <v>0</v>
      </c>
      <c r="G247" s="25">
        <f t="shared" si="76"/>
        <v>0</v>
      </c>
      <c r="H247" s="27">
        <f t="shared" si="75"/>
        <v>0</v>
      </c>
      <c r="I247" s="25">
        <f t="shared" si="75"/>
        <v>0</v>
      </c>
      <c r="J247" s="25">
        <f t="shared" si="75"/>
        <v>0</v>
      </c>
      <c r="K247" s="49"/>
    </row>
    <row r="248" spans="1:11" ht="15" customHeight="1" x14ac:dyDescent="0.25">
      <c r="A248" s="33" t="s">
        <v>98</v>
      </c>
      <c r="B248" s="31" t="s">
        <v>99</v>
      </c>
      <c r="C248" s="40" t="s">
        <v>15</v>
      </c>
      <c r="D248" s="40" t="s">
        <v>69</v>
      </c>
      <c r="E248" s="38">
        <f>SUM(F248:I248)</f>
        <v>1616.8000000000002</v>
      </c>
      <c r="F248" s="38">
        <f>SUM(F249:F253)</f>
        <v>470.6</v>
      </c>
      <c r="G248" s="38">
        <f t="shared" ref="G248:J248" si="80">SUM(G249:G253)</f>
        <v>379.8</v>
      </c>
      <c r="H248" s="39">
        <f t="shared" si="80"/>
        <v>386.8</v>
      </c>
      <c r="I248" s="38">
        <f t="shared" si="80"/>
        <v>379.6</v>
      </c>
      <c r="J248" s="38">
        <f t="shared" si="80"/>
        <v>273.5</v>
      </c>
      <c r="K248" s="31" t="s">
        <v>91</v>
      </c>
    </row>
    <row r="249" spans="1:11" x14ac:dyDescent="0.25">
      <c r="A249" s="33"/>
      <c r="B249" s="31"/>
      <c r="C249" s="40" t="s">
        <v>17</v>
      </c>
      <c r="D249" s="40" t="s">
        <v>70</v>
      </c>
      <c r="E249" s="38"/>
      <c r="F249" s="38"/>
      <c r="G249" s="38"/>
      <c r="H249" s="39"/>
      <c r="I249" s="38"/>
      <c r="J249" s="38"/>
      <c r="K249" s="31"/>
    </row>
    <row r="250" spans="1:11" x14ac:dyDescent="0.25">
      <c r="A250" s="33"/>
      <c r="B250" s="31"/>
      <c r="C250" s="40" t="s">
        <v>18</v>
      </c>
      <c r="D250" s="50"/>
      <c r="E250" s="38"/>
      <c r="F250" s="38"/>
      <c r="G250" s="38"/>
      <c r="H250" s="39"/>
      <c r="I250" s="38"/>
      <c r="J250" s="38"/>
      <c r="K250" s="31"/>
    </row>
    <row r="251" spans="1:11" x14ac:dyDescent="0.25">
      <c r="A251" s="33"/>
      <c r="B251" s="31"/>
      <c r="C251" s="40" t="s">
        <v>19</v>
      </c>
      <c r="D251" s="50"/>
      <c r="E251" s="38"/>
      <c r="F251" s="38"/>
      <c r="G251" s="38"/>
      <c r="H251" s="39"/>
      <c r="I251" s="38"/>
      <c r="J251" s="38"/>
      <c r="K251" s="31"/>
    </row>
    <row r="252" spans="1:11" x14ac:dyDescent="0.25">
      <c r="A252" s="33"/>
      <c r="B252" s="31"/>
      <c r="C252" s="40" t="s">
        <v>20</v>
      </c>
      <c r="D252" s="50"/>
      <c r="E252" s="38">
        <f t="shared" ref="E252:E276" si="81">SUM(F252:I252)</f>
        <v>1616.8000000000002</v>
      </c>
      <c r="F252" s="38">
        <v>470.6</v>
      </c>
      <c r="G252" s="38">
        <v>379.8</v>
      </c>
      <c r="H252" s="39">
        <v>386.8</v>
      </c>
      <c r="I252" s="38">
        <v>379.6</v>
      </c>
      <c r="J252" s="38">
        <v>273.5</v>
      </c>
      <c r="K252" s="31"/>
    </row>
    <row r="253" spans="1:11" x14ac:dyDescent="0.25">
      <c r="A253" s="33"/>
      <c r="B253" s="31"/>
      <c r="C253" s="40" t="s">
        <v>21</v>
      </c>
      <c r="D253" s="50"/>
      <c r="E253" s="38"/>
      <c r="F253" s="38"/>
      <c r="G253" s="38"/>
      <c r="H253" s="39"/>
      <c r="I253" s="38"/>
      <c r="J253" s="38"/>
      <c r="K253" s="31"/>
    </row>
    <row r="254" spans="1:11" ht="22.2" customHeight="1" x14ac:dyDescent="0.25">
      <c r="A254" s="33" t="s">
        <v>100</v>
      </c>
      <c r="B254" s="31" t="s">
        <v>101</v>
      </c>
      <c r="C254" s="40" t="s">
        <v>15</v>
      </c>
      <c r="D254" s="40" t="s">
        <v>69</v>
      </c>
      <c r="E254" s="38">
        <f t="shared" si="81"/>
        <v>3771.3</v>
      </c>
      <c r="F254" s="38">
        <f>SUM(F255:F259)</f>
        <v>762.8</v>
      </c>
      <c r="G254" s="38">
        <f>SUM(G255:G259)</f>
        <v>879.69999999999993</v>
      </c>
      <c r="H254" s="39">
        <f t="shared" ref="H254:J254" si="82">SUM(H255:H259)</f>
        <v>1165.3</v>
      </c>
      <c r="I254" s="38">
        <f t="shared" si="82"/>
        <v>963.5</v>
      </c>
      <c r="J254" s="38">
        <f t="shared" si="82"/>
        <v>976.5</v>
      </c>
      <c r="K254" s="31" t="s">
        <v>91</v>
      </c>
    </row>
    <row r="255" spans="1:11" x14ac:dyDescent="0.25">
      <c r="A255" s="33"/>
      <c r="B255" s="31"/>
      <c r="C255" s="40" t="s">
        <v>17</v>
      </c>
      <c r="D255" s="40" t="s">
        <v>70</v>
      </c>
      <c r="E255" s="38"/>
      <c r="F255" s="38"/>
      <c r="G255" s="38"/>
      <c r="H255" s="39"/>
      <c r="I255" s="38"/>
      <c r="J255" s="38"/>
      <c r="K255" s="31"/>
    </row>
    <row r="256" spans="1:11" x14ac:dyDescent="0.25">
      <c r="A256" s="33"/>
      <c r="B256" s="31"/>
      <c r="C256" s="40" t="s">
        <v>18</v>
      </c>
      <c r="D256" s="50"/>
      <c r="E256" s="38"/>
      <c r="F256" s="38"/>
      <c r="G256" s="38"/>
      <c r="H256" s="39"/>
      <c r="I256" s="38"/>
      <c r="J256" s="38"/>
      <c r="K256" s="31"/>
    </row>
    <row r="257" spans="1:11" x14ac:dyDescent="0.25">
      <c r="A257" s="33"/>
      <c r="B257" s="31"/>
      <c r="C257" s="40" t="s">
        <v>19</v>
      </c>
      <c r="D257" s="50"/>
      <c r="E257" s="38">
        <f t="shared" si="81"/>
        <v>425.70000000000005</v>
      </c>
      <c r="F257" s="38">
        <v>83.4</v>
      </c>
      <c r="G257" s="38">
        <v>88.4</v>
      </c>
      <c r="H257" s="39">
        <v>253.9</v>
      </c>
      <c r="I257" s="38"/>
      <c r="J257" s="38"/>
      <c r="K257" s="31"/>
    </row>
    <row r="258" spans="1:11" x14ac:dyDescent="0.25">
      <c r="A258" s="33"/>
      <c r="B258" s="31"/>
      <c r="C258" s="40" t="s">
        <v>20</v>
      </c>
      <c r="D258" s="50"/>
      <c r="E258" s="38">
        <f t="shared" si="81"/>
        <v>3345.6</v>
      </c>
      <c r="F258" s="38">
        <v>679.4</v>
      </c>
      <c r="G258" s="38">
        <v>791.3</v>
      </c>
      <c r="H258" s="39">
        <v>911.4</v>
      </c>
      <c r="I258" s="38">
        <v>963.5</v>
      </c>
      <c r="J258" s="38">
        <v>976.5</v>
      </c>
      <c r="K258" s="31"/>
    </row>
    <row r="259" spans="1:11" x14ac:dyDescent="0.25">
      <c r="A259" s="33"/>
      <c r="B259" s="31"/>
      <c r="C259" s="40" t="s">
        <v>21</v>
      </c>
      <c r="D259" s="50"/>
      <c r="E259" s="38">
        <f t="shared" si="81"/>
        <v>0</v>
      </c>
      <c r="F259" s="38">
        <v>0</v>
      </c>
      <c r="G259" s="38">
        <v>0</v>
      </c>
      <c r="H259" s="39">
        <v>0</v>
      </c>
      <c r="I259" s="38"/>
      <c r="J259" s="38"/>
      <c r="K259" s="31"/>
    </row>
    <row r="260" spans="1:11" x14ac:dyDescent="0.25">
      <c r="A260" s="33" t="s">
        <v>102</v>
      </c>
      <c r="B260" s="31" t="s">
        <v>103</v>
      </c>
      <c r="C260" s="40" t="s">
        <v>15</v>
      </c>
      <c r="D260" s="40" t="s">
        <v>69</v>
      </c>
      <c r="E260" s="38">
        <f t="shared" si="81"/>
        <v>7344.1</v>
      </c>
      <c r="F260" s="38">
        <f>SUM(F261:F265)</f>
        <v>2230</v>
      </c>
      <c r="G260" s="38">
        <f t="shared" ref="G260:J260" si="83">SUM(G261:G265)</f>
        <v>1284.0999999999999</v>
      </c>
      <c r="H260" s="39">
        <f t="shared" si="83"/>
        <v>1900</v>
      </c>
      <c r="I260" s="38">
        <f t="shared" si="83"/>
        <v>1930</v>
      </c>
      <c r="J260" s="38">
        <f t="shared" si="83"/>
        <v>1930</v>
      </c>
      <c r="K260" s="31" t="s">
        <v>91</v>
      </c>
    </row>
    <row r="261" spans="1:11" x14ac:dyDescent="0.25">
      <c r="A261" s="33"/>
      <c r="B261" s="31"/>
      <c r="C261" s="40" t="s">
        <v>17</v>
      </c>
      <c r="D261" s="40" t="s">
        <v>70</v>
      </c>
      <c r="E261" s="38"/>
      <c r="F261" s="38"/>
      <c r="G261" s="38"/>
      <c r="H261" s="39"/>
      <c r="I261" s="38"/>
      <c r="J261" s="38"/>
      <c r="K261" s="31"/>
    </row>
    <row r="262" spans="1:11" x14ac:dyDescent="0.25">
      <c r="A262" s="33"/>
      <c r="B262" s="31"/>
      <c r="C262" s="40" t="s">
        <v>18</v>
      </c>
      <c r="D262" s="50"/>
      <c r="E262" s="38"/>
      <c r="F262" s="38"/>
      <c r="G262" s="38"/>
      <c r="H262" s="39"/>
      <c r="I262" s="38"/>
      <c r="J262" s="38"/>
      <c r="K262" s="31"/>
    </row>
    <row r="263" spans="1:11" x14ac:dyDescent="0.25">
      <c r="A263" s="33"/>
      <c r="B263" s="31"/>
      <c r="C263" s="40" t="s">
        <v>19</v>
      </c>
      <c r="D263" s="50"/>
      <c r="E263" s="38">
        <f t="shared" si="81"/>
        <v>70</v>
      </c>
      <c r="F263" s="38">
        <v>70</v>
      </c>
      <c r="G263" s="38"/>
      <c r="H263" s="39"/>
      <c r="I263" s="38"/>
      <c r="J263" s="38"/>
      <c r="K263" s="31"/>
    </row>
    <row r="264" spans="1:11" x14ac:dyDescent="0.25">
      <c r="A264" s="33"/>
      <c r="B264" s="31"/>
      <c r="C264" s="40" t="s">
        <v>20</v>
      </c>
      <c r="D264" s="50"/>
      <c r="E264" s="38">
        <f t="shared" si="81"/>
        <v>7274.1</v>
      </c>
      <c r="F264" s="38">
        <v>2160</v>
      </c>
      <c r="G264" s="38">
        <v>1284.0999999999999</v>
      </c>
      <c r="H264" s="39">
        <v>1900</v>
      </c>
      <c r="I264" s="38">
        <v>1930</v>
      </c>
      <c r="J264" s="38">
        <v>1930</v>
      </c>
      <c r="K264" s="31"/>
    </row>
    <row r="265" spans="1:11" x14ac:dyDescent="0.25">
      <c r="A265" s="33"/>
      <c r="B265" s="31"/>
      <c r="C265" s="40" t="s">
        <v>21</v>
      </c>
      <c r="D265" s="50"/>
      <c r="E265" s="38"/>
      <c r="F265" s="38"/>
      <c r="G265" s="38"/>
      <c r="H265" s="39"/>
      <c r="I265" s="38"/>
      <c r="J265" s="38"/>
      <c r="K265" s="31"/>
    </row>
    <row r="266" spans="1:11" ht="15" customHeight="1" x14ac:dyDescent="0.25">
      <c r="A266" s="33" t="s">
        <v>104</v>
      </c>
      <c r="B266" s="31" t="s">
        <v>105</v>
      </c>
      <c r="C266" s="40" t="s">
        <v>15</v>
      </c>
      <c r="D266" s="40" t="s">
        <v>69</v>
      </c>
      <c r="E266" s="38">
        <f t="shared" si="81"/>
        <v>1193.6000000000001</v>
      </c>
      <c r="F266" s="38">
        <f>SUM(F267:F271)</f>
        <v>0</v>
      </c>
      <c r="G266" s="38">
        <f t="shared" ref="G266:J266" si="84">SUM(G267:G271)</f>
        <v>1193.6000000000001</v>
      </c>
      <c r="H266" s="39">
        <f t="shared" si="84"/>
        <v>0</v>
      </c>
      <c r="I266" s="38">
        <f t="shared" si="84"/>
        <v>0</v>
      </c>
      <c r="J266" s="38">
        <f t="shared" si="84"/>
        <v>0</v>
      </c>
      <c r="K266" s="31" t="s">
        <v>47</v>
      </c>
    </row>
    <row r="267" spans="1:11" x14ac:dyDescent="0.25">
      <c r="A267" s="33"/>
      <c r="B267" s="31"/>
      <c r="C267" s="40" t="s">
        <v>17</v>
      </c>
      <c r="D267" s="40" t="s">
        <v>70</v>
      </c>
      <c r="E267" s="38"/>
      <c r="F267" s="38"/>
      <c r="G267" s="38"/>
      <c r="H267" s="39"/>
      <c r="I267" s="38"/>
      <c r="J267" s="38"/>
      <c r="K267" s="31"/>
    </row>
    <row r="268" spans="1:11" x14ac:dyDescent="0.25">
      <c r="A268" s="33"/>
      <c r="B268" s="31"/>
      <c r="C268" s="40" t="s">
        <v>18</v>
      </c>
      <c r="D268" s="50"/>
      <c r="E268" s="38">
        <f t="shared" si="81"/>
        <v>1050.4000000000001</v>
      </c>
      <c r="F268" s="38">
        <v>0</v>
      </c>
      <c r="G268" s="38">
        <v>1050.4000000000001</v>
      </c>
      <c r="H268" s="39">
        <v>0</v>
      </c>
      <c r="I268" s="38"/>
      <c r="J268" s="38"/>
      <c r="K268" s="31"/>
    </row>
    <row r="269" spans="1:11" x14ac:dyDescent="0.25">
      <c r="A269" s="33"/>
      <c r="B269" s="31"/>
      <c r="C269" s="40" t="s">
        <v>19</v>
      </c>
      <c r="D269" s="50"/>
      <c r="E269" s="38"/>
      <c r="F269" s="38"/>
      <c r="G269" s="38"/>
      <c r="H269" s="39"/>
      <c r="I269" s="38"/>
      <c r="J269" s="38"/>
      <c r="K269" s="31"/>
    </row>
    <row r="270" spans="1:11" x14ac:dyDescent="0.25">
      <c r="A270" s="33"/>
      <c r="B270" s="31"/>
      <c r="C270" s="40" t="s">
        <v>20</v>
      </c>
      <c r="D270" s="50"/>
      <c r="E270" s="38">
        <f t="shared" si="81"/>
        <v>143.19999999999999</v>
      </c>
      <c r="F270" s="38">
        <v>0</v>
      </c>
      <c r="G270" s="38">
        <v>143.19999999999999</v>
      </c>
      <c r="H270" s="39">
        <v>0</v>
      </c>
      <c r="I270" s="38"/>
      <c r="J270" s="38"/>
      <c r="K270" s="31"/>
    </row>
    <row r="271" spans="1:11" x14ac:dyDescent="0.25">
      <c r="A271" s="33"/>
      <c r="B271" s="31"/>
      <c r="C271" s="40" t="s">
        <v>21</v>
      </c>
      <c r="D271" s="50"/>
      <c r="E271" s="38"/>
      <c r="F271" s="38"/>
      <c r="G271" s="38"/>
      <c r="H271" s="39"/>
      <c r="I271" s="38"/>
      <c r="J271" s="38"/>
      <c r="K271" s="31"/>
    </row>
    <row r="272" spans="1:11" ht="16.95" customHeight="1" x14ac:dyDescent="0.25">
      <c r="A272" s="53" t="s">
        <v>106</v>
      </c>
      <c r="B272" s="54" t="s">
        <v>107</v>
      </c>
      <c r="C272" s="40" t="s">
        <v>15</v>
      </c>
      <c r="D272" s="55" t="s">
        <v>69</v>
      </c>
      <c r="E272" s="38">
        <f t="shared" si="81"/>
        <v>320.70000000000005</v>
      </c>
      <c r="F272" s="38">
        <f>SUM(F273:F277)</f>
        <v>0</v>
      </c>
      <c r="G272" s="38">
        <f t="shared" ref="G272:J272" si="85">SUM(G273:G277)</f>
        <v>112</v>
      </c>
      <c r="H272" s="39">
        <f t="shared" si="85"/>
        <v>101.8</v>
      </c>
      <c r="I272" s="38">
        <f t="shared" si="85"/>
        <v>106.9</v>
      </c>
      <c r="J272" s="38">
        <f t="shared" si="85"/>
        <v>0</v>
      </c>
      <c r="K272" s="31" t="s">
        <v>91</v>
      </c>
    </row>
    <row r="273" spans="1:11" ht="16.2" customHeight="1" x14ac:dyDescent="0.25">
      <c r="A273" s="56"/>
      <c r="B273" s="57"/>
      <c r="C273" s="40" t="s">
        <v>17</v>
      </c>
      <c r="D273" s="55" t="s">
        <v>70</v>
      </c>
      <c r="E273" s="38"/>
      <c r="F273" s="38"/>
      <c r="G273" s="38"/>
      <c r="H273" s="39"/>
      <c r="I273" s="38"/>
      <c r="J273" s="38"/>
      <c r="K273" s="31"/>
    </row>
    <row r="274" spans="1:11" x14ac:dyDescent="0.25">
      <c r="A274" s="56"/>
      <c r="B274" s="57"/>
      <c r="C274" s="40" t="s">
        <v>18</v>
      </c>
      <c r="D274" s="55"/>
      <c r="E274" s="38">
        <f t="shared" si="81"/>
        <v>277.10000000000002</v>
      </c>
      <c r="F274" s="38">
        <v>0</v>
      </c>
      <c r="G274" s="38">
        <v>98.6</v>
      </c>
      <c r="H274" s="39">
        <v>87.6</v>
      </c>
      <c r="I274" s="38">
        <v>90.9</v>
      </c>
      <c r="J274" s="38">
        <v>0</v>
      </c>
      <c r="K274" s="31"/>
    </row>
    <row r="275" spans="1:11" ht="16.2" customHeight="1" x14ac:dyDescent="0.25">
      <c r="A275" s="56"/>
      <c r="B275" s="57"/>
      <c r="C275" s="40" t="s">
        <v>19</v>
      </c>
      <c r="D275" s="55"/>
      <c r="E275" s="38"/>
      <c r="F275" s="38"/>
      <c r="G275" s="38"/>
      <c r="H275" s="39"/>
      <c r="I275" s="38"/>
      <c r="J275" s="38"/>
      <c r="K275" s="31"/>
    </row>
    <row r="276" spans="1:11" ht="18" customHeight="1" x14ac:dyDescent="0.25">
      <c r="A276" s="56"/>
      <c r="B276" s="57"/>
      <c r="C276" s="40" t="s">
        <v>20</v>
      </c>
      <c r="D276" s="55"/>
      <c r="E276" s="38">
        <f t="shared" si="81"/>
        <v>43.6</v>
      </c>
      <c r="F276" s="38">
        <v>0</v>
      </c>
      <c r="G276" s="38">
        <v>13.4</v>
      </c>
      <c r="H276" s="39">
        <v>14.2</v>
      </c>
      <c r="I276" s="38">
        <v>16</v>
      </c>
      <c r="J276" s="38">
        <v>0</v>
      </c>
      <c r="K276" s="31"/>
    </row>
    <row r="277" spans="1:11" ht="30.6" customHeight="1" x14ac:dyDescent="0.25">
      <c r="A277" s="58"/>
      <c r="B277" s="59"/>
      <c r="C277" s="40" t="s">
        <v>21</v>
      </c>
      <c r="D277" s="55"/>
      <c r="E277" s="38"/>
      <c r="F277" s="38"/>
      <c r="G277" s="38"/>
      <c r="H277" s="39"/>
      <c r="I277" s="38"/>
      <c r="J277" s="38"/>
      <c r="K277" s="31"/>
    </row>
    <row r="278" spans="1:11" x14ac:dyDescent="0.25">
      <c r="A278" s="29" t="s">
        <v>108</v>
      </c>
      <c r="B278" s="26" t="s">
        <v>109</v>
      </c>
      <c r="C278" s="24" t="s">
        <v>15</v>
      </c>
      <c r="D278" s="24" t="s">
        <v>69</v>
      </c>
      <c r="E278" s="25">
        <f>SUM(F278:J278)</f>
        <v>108903.7</v>
      </c>
      <c r="F278" s="25">
        <f>SUM(F279:F283)</f>
        <v>35396.399999999994</v>
      </c>
      <c r="G278" s="25">
        <f t="shared" ref="G278:J278" si="86">SUM(G279:G283)</f>
        <v>34614.1</v>
      </c>
      <c r="H278" s="27">
        <f t="shared" si="86"/>
        <v>13753.1</v>
      </c>
      <c r="I278" s="25">
        <f t="shared" si="86"/>
        <v>13802.7</v>
      </c>
      <c r="J278" s="25">
        <f t="shared" si="86"/>
        <v>11337.4</v>
      </c>
      <c r="K278" s="49"/>
    </row>
    <row r="279" spans="1:11" x14ac:dyDescent="0.25">
      <c r="A279" s="29"/>
      <c r="B279" s="26"/>
      <c r="C279" s="24" t="s">
        <v>17</v>
      </c>
      <c r="D279" s="24" t="s">
        <v>70</v>
      </c>
      <c r="E279" s="25">
        <f t="shared" ref="E279:E283" si="87">SUM(F279:J279)</f>
        <v>0</v>
      </c>
      <c r="F279" s="25">
        <f t="shared" ref="F279:J283" si="88">F285+F291+F297+F303+F321+F333</f>
        <v>0</v>
      </c>
      <c r="G279" s="25">
        <f t="shared" si="88"/>
        <v>0</v>
      </c>
      <c r="H279" s="27">
        <f t="shared" si="88"/>
        <v>0</v>
      </c>
      <c r="I279" s="25">
        <f t="shared" si="88"/>
        <v>0</v>
      </c>
      <c r="J279" s="25">
        <f t="shared" si="88"/>
        <v>0</v>
      </c>
      <c r="K279" s="49"/>
    </row>
    <row r="280" spans="1:11" x14ac:dyDescent="0.25">
      <c r="A280" s="29"/>
      <c r="B280" s="26"/>
      <c r="C280" s="24" t="s">
        <v>18</v>
      </c>
      <c r="D280" s="50"/>
      <c r="E280" s="25">
        <f t="shared" si="87"/>
        <v>1966.6</v>
      </c>
      <c r="F280" s="25">
        <f t="shared" si="88"/>
        <v>1509.7</v>
      </c>
      <c r="G280" s="25">
        <f t="shared" si="88"/>
        <v>456.9</v>
      </c>
      <c r="H280" s="27">
        <f t="shared" si="88"/>
        <v>0</v>
      </c>
      <c r="I280" s="25">
        <f t="shared" si="88"/>
        <v>0</v>
      </c>
      <c r="J280" s="25">
        <f t="shared" si="88"/>
        <v>0</v>
      </c>
      <c r="K280" s="49"/>
    </row>
    <row r="281" spans="1:11" x14ac:dyDescent="0.25">
      <c r="A281" s="29"/>
      <c r="B281" s="26"/>
      <c r="C281" s="24" t="s">
        <v>19</v>
      </c>
      <c r="D281" s="50"/>
      <c r="E281" s="25">
        <f t="shared" si="87"/>
        <v>10008.200000000001</v>
      </c>
      <c r="F281" s="25">
        <f>F287+F293+F299+F305+F323+F335</f>
        <v>0</v>
      </c>
      <c r="G281" s="25">
        <f>G287+G293+G299+G305+G323+G335+G329</f>
        <v>10008.200000000001</v>
      </c>
      <c r="H281" s="27">
        <f t="shared" si="88"/>
        <v>0</v>
      </c>
      <c r="I281" s="25">
        <f t="shared" si="88"/>
        <v>0</v>
      </c>
      <c r="J281" s="25">
        <f t="shared" si="88"/>
        <v>0</v>
      </c>
      <c r="K281" s="49"/>
    </row>
    <row r="282" spans="1:11" x14ac:dyDescent="0.25">
      <c r="A282" s="29"/>
      <c r="B282" s="26"/>
      <c r="C282" s="24" t="s">
        <v>20</v>
      </c>
      <c r="D282" s="50"/>
      <c r="E282" s="25">
        <f t="shared" si="87"/>
        <v>96928.9</v>
      </c>
      <c r="F282" s="25">
        <f>F288+F294+F300+F306+F324+F336</f>
        <v>33886.699999999997</v>
      </c>
      <c r="G282" s="25">
        <f>G288+G294+G300+G306+G324+G336+G330</f>
        <v>24149</v>
      </c>
      <c r="H282" s="27">
        <f t="shared" si="88"/>
        <v>13753.1</v>
      </c>
      <c r="I282" s="25">
        <f t="shared" si="88"/>
        <v>13802.7</v>
      </c>
      <c r="J282" s="25">
        <f t="shared" si="88"/>
        <v>11337.4</v>
      </c>
      <c r="K282" s="49"/>
    </row>
    <row r="283" spans="1:11" x14ac:dyDescent="0.25">
      <c r="A283" s="29"/>
      <c r="B283" s="26"/>
      <c r="C283" s="24" t="s">
        <v>21</v>
      </c>
      <c r="D283" s="50"/>
      <c r="E283" s="25">
        <f t="shared" si="87"/>
        <v>0</v>
      </c>
      <c r="F283" s="25">
        <f>F289+F295+F301+F307+F325+F337</f>
        <v>0</v>
      </c>
      <c r="G283" s="25">
        <f>G289+G295+G301+G307+G325+G337</f>
        <v>0</v>
      </c>
      <c r="H283" s="27">
        <f t="shared" si="88"/>
        <v>0</v>
      </c>
      <c r="I283" s="25">
        <f t="shared" si="88"/>
        <v>0</v>
      </c>
      <c r="J283" s="25">
        <f t="shared" si="88"/>
        <v>0</v>
      </c>
      <c r="K283" s="49"/>
    </row>
    <row r="284" spans="1:11" ht="13.95" customHeight="1" x14ac:dyDescent="0.25">
      <c r="A284" s="33" t="s">
        <v>110</v>
      </c>
      <c r="B284" s="31" t="s">
        <v>111</v>
      </c>
      <c r="C284" s="40" t="s">
        <v>15</v>
      </c>
      <c r="D284" s="40" t="s">
        <v>69</v>
      </c>
      <c r="E284" s="38">
        <f>SUM(F284:I284)</f>
        <v>32645.1</v>
      </c>
      <c r="F284" s="38">
        <f>SUM(F285:F289)</f>
        <v>8930</v>
      </c>
      <c r="G284" s="38">
        <f t="shared" ref="G284:J284" si="89">SUM(G285:G289)</f>
        <v>6303</v>
      </c>
      <c r="H284" s="39">
        <f t="shared" si="89"/>
        <v>11912.1</v>
      </c>
      <c r="I284" s="38">
        <f t="shared" si="89"/>
        <v>5500</v>
      </c>
      <c r="J284" s="38">
        <f t="shared" si="89"/>
        <v>5500</v>
      </c>
      <c r="K284" s="31" t="s">
        <v>47</v>
      </c>
    </row>
    <row r="285" spans="1:11" x14ac:dyDescent="0.25">
      <c r="A285" s="33"/>
      <c r="B285" s="31"/>
      <c r="C285" s="40" t="s">
        <v>17</v>
      </c>
      <c r="D285" s="40" t="s">
        <v>70</v>
      </c>
      <c r="E285" s="38"/>
      <c r="F285" s="38"/>
      <c r="G285" s="38"/>
      <c r="H285" s="39"/>
      <c r="I285" s="38"/>
      <c r="J285" s="38"/>
      <c r="K285" s="31"/>
    </row>
    <row r="286" spans="1:11" x14ac:dyDescent="0.25">
      <c r="A286" s="33"/>
      <c r="B286" s="31"/>
      <c r="C286" s="40" t="s">
        <v>18</v>
      </c>
      <c r="D286" s="50"/>
      <c r="E286" s="38"/>
      <c r="F286" s="38"/>
      <c r="G286" s="38"/>
      <c r="H286" s="39"/>
      <c r="I286" s="38"/>
      <c r="J286" s="38"/>
      <c r="K286" s="31"/>
    </row>
    <row r="287" spans="1:11" x14ac:dyDescent="0.25">
      <c r="A287" s="33"/>
      <c r="B287" s="31"/>
      <c r="C287" s="40" t="s">
        <v>19</v>
      </c>
      <c r="D287" s="50"/>
      <c r="E287" s="38"/>
      <c r="F287" s="38"/>
      <c r="G287" s="38"/>
      <c r="H287" s="39"/>
      <c r="I287" s="38"/>
      <c r="J287" s="38"/>
      <c r="K287" s="31"/>
    </row>
    <row r="288" spans="1:11" x14ac:dyDescent="0.25">
      <c r="A288" s="33"/>
      <c r="B288" s="31"/>
      <c r="C288" s="40" t="s">
        <v>20</v>
      </c>
      <c r="D288" s="50"/>
      <c r="E288" s="38">
        <f t="shared" ref="E288:E342" si="90">SUM(F288:I288)</f>
        <v>32645.1</v>
      </c>
      <c r="F288" s="38">
        <v>8930</v>
      </c>
      <c r="G288" s="38">
        <v>6303</v>
      </c>
      <c r="H288" s="39">
        <v>11912.1</v>
      </c>
      <c r="I288" s="38">
        <v>5500</v>
      </c>
      <c r="J288" s="38">
        <v>5500</v>
      </c>
      <c r="K288" s="31"/>
    </row>
    <row r="289" spans="1:11" x14ac:dyDescent="0.25">
      <c r="A289" s="33"/>
      <c r="B289" s="31"/>
      <c r="C289" s="40" t="s">
        <v>21</v>
      </c>
      <c r="D289" s="50"/>
      <c r="E289" s="38">
        <f t="shared" si="90"/>
        <v>0</v>
      </c>
      <c r="F289" s="38">
        <v>0</v>
      </c>
      <c r="G289" s="38">
        <v>0</v>
      </c>
      <c r="H289" s="39">
        <v>0</v>
      </c>
      <c r="I289" s="38"/>
      <c r="J289" s="38"/>
      <c r="K289" s="31"/>
    </row>
    <row r="290" spans="1:11" x14ac:dyDescent="0.25">
      <c r="A290" s="33" t="s">
        <v>112</v>
      </c>
      <c r="B290" s="31" t="s">
        <v>113</v>
      </c>
      <c r="C290" s="40" t="s">
        <v>15</v>
      </c>
      <c r="D290" s="40" t="s">
        <v>69</v>
      </c>
      <c r="E290" s="38">
        <f t="shared" si="90"/>
        <v>3383.3999999999996</v>
      </c>
      <c r="F290" s="38">
        <f>SUM(F291:F295)</f>
        <v>434.8</v>
      </c>
      <c r="G290" s="38">
        <f t="shared" ref="G290:J290" si="91">SUM(G291:G295)</f>
        <v>1048.5999999999999</v>
      </c>
      <c r="H290" s="39">
        <f t="shared" si="91"/>
        <v>1200</v>
      </c>
      <c r="I290" s="38">
        <f t="shared" si="91"/>
        <v>700</v>
      </c>
      <c r="J290" s="38">
        <f t="shared" si="91"/>
        <v>700</v>
      </c>
      <c r="K290" s="31" t="s">
        <v>47</v>
      </c>
    </row>
    <row r="291" spans="1:11" x14ac:dyDescent="0.25">
      <c r="A291" s="33"/>
      <c r="B291" s="31"/>
      <c r="C291" s="40" t="s">
        <v>17</v>
      </c>
      <c r="D291" s="40" t="s">
        <v>70</v>
      </c>
      <c r="E291" s="38"/>
      <c r="F291" s="38"/>
      <c r="G291" s="38"/>
      <c r="H291" s="39"/>
      <c r="I291" s="38"/>
      <c r="J291" s="38"/>
      <c r="K291" s="31"/>
    </row>
    <row r="292" spans="1:11" x14ac:dyDescent="0.25">
      <c r="A292" s="33"/>
      <c r="B292" s="31"/>
      <c r="C292" s="40" t="s">
        <v>18</v>
      </c>
      <c r="D292" s="50"/>
      <c r="E292" s="38"/>
      <c r="F292" s="38"/>
      <c r="G292" s="38"/>
      <c r="H292" s="39"/>
      <c r="I292" s="38"/>
      <c r="J292" s="38"/>
      <c r="K292" s="31"/>
    </row>
    <row r="293" spans="1:11" x14ac:dyDescent="0.25">
      <c r="A293" s="33"/>
      <c r="B293" s="31"/>
      <c r="C293" s="40" t="s">
        <v>19</v>
      </c>
      <c r="D293" s="50"/>
      <c r="E293" s="38"/>
      <c r="F293" s="38"/>
      <c r="G293" s="38"/>
      <c r="H293" s="39"/>
      <c r="I293" s="38"/>
      <c r="J293" s="38"/>
      <c r="K293" s="31"/>
    </row>
    <row r="294" spans="1:11" x14ac:dyDescent="0.25">
      <c r="A294" s="33"/>
      <c r="B294" s="31"/>
      <c r="C294" s="40" t="s">
        <v>20</v>
      </c>
      <c r="D294" s="50"/>
      <c r="E294" s="38">
        <f t="shared" si="90"/>
        <v>3383.3999999999996</v>
      </c>
      <c r="F294" s="38">
        <v>434.8</v>
      </c>
      <c r="G294" s="38">
        <v>1048.5999999999999</v>
      </c>
      <c r="H294" s="39">
        <v>1200</v>
      </c>
      <c r="I294" s="38">
        <v>700</v>
      </c>
      <c r="J294" s="38">
        <v>700</v>
      </c>
      <c r="K294" s="31"/>
    </row>
    <row r="295" spans="1:11" x14ac:dyDescent="0.25">
      <c r="A295" s="33"/>
      <c r="B295" s="31"/>
      <c r="C295" s="40" t="s">
        <v>21</v>
      </c>
      <c r="D295" s="50"/>
      <c r="E295" s="38">
        <f t="shared" si="90"/>
        <v>0</v>
      </c>
      <c r="F295" s="38">
        <v>0</v>
      </c>
      <c r="G295" s="38">
        <v>0</v>
      </c>
      <c r="H295" s="39">
        <v>0</v>
      </c>
      <c r="I295" s="38"/>
      <c r="J295" s="38"/>
      <c r="K295" s="31"/>
    </row>
    <row r="296" spans="1:11" ht="26.25" customHeight="1" x14ac:dyDescent="0.25">
      <c r="A296" s="33" t="s">
        <v>114</v>
      </c>
      <c r="B296" s="31" t="s">
        <v>115</v>
      </c>
      <c r="C296" s="40" t="s">
        <v>15</v>
      </c>
      <c r="D296" s="40" t="s">
        <v>69</v>
      </c>
      <c r="E296" s="38">
        <f t="shared" si="90"/>
        <v>500</v>
      </c>
      <c r="F296" s="38">
        <f>SUM(F297:F301)</f>
        <v>500</v>
      </c>
      <c r="G296" s="38">
        <f t="shared" ref="G296:J296" si="92">SUM(G297:G301)</f>
        <v>0</v>
      </c>
      <c r="H296" s="39">
        <f t="shared" si="92"/>
        <v>0</v>
      </c>
      <c r="I296" s="38">
        <f t="shared" si="92"/>
        <v>0</v>
      </c>
      <c r="J296" s="38">
        <f t="shared" si="92"/>
        <v>0</v>
      </c>
      <c r="K296" s="31" t="s">
        <v>47</v>
      </c>
    </row>
    <row r="297" spans="1:11" x14ac:dyDescent="0.25">
      <c r="A297" s="33"/>
      <c r="B297" s="31"/>
      <c r="C297" s="40" t="s">
        <v>17</v>
      </c>
      <c r="D297" s="40" t="s">
        <v>70</v>
      </c>
      <c r="E297" s="38"/>
      <c r="F297" s="38"/>
      <c r="G297" s="38"/>
      <c r="H297" s="39"/>
      <c r="I297" s="38"/>
      <c r="J297" s="38"/>
      <c r="K297" s="31"/>
    </row>
    <row r="298" spans="1:11" x14ac:dyDescent="0.25">
      <c r="A298" s="33"/>
      <c r="B298" s="31"/>
      <c r="C298" s="40" t="s">
        <v>18</v>
      </c>
      <c r="D298" s="50"/>
      <c r="E298" s="38"/>
      <c r="F298" s="38"/>
      <c r="G298" s="38"/>
      <c r="H298" s="39"/>
      <c r="I298" s="38"/>
      <c r="J298" s="38"/>
      <c r="K298" s="31"/>
    </row>
    <row r="299" spans="1:11" x14ac:dyDescent="0.25">
      <c r="A299" s="33"/>
      <c r="B299" s="31"/>
      <c r="C299" s="40" t="s">
        <v>19</v>
      </c>
      <c r="D299" s="50"/>
      <c r="E299" s="38"/>
      <c r="F299" s="38"/>
      <c r="G299" s="38"/>
      <c r="H299" s="39"/>
      <c r="I299" s="38"/>
      <c r="J299" s="38"/>
      <c r="K299" s="31"/>
    </row>
    <row r="300" spans="1:11" x14ac:dyDescent="0.25">
      <c r="A300" s="33"/>
      <c r="B300" s="31"/>
      <c r="C300" s="40" t="s">
        <v>20</v>
      </c>
      <c r="D300" s="50"/>
      <c r="E300" s="38">
        <f t="shared" si="90"/>
        <v>500</v>
      </c>
      <c r="F300" s="38">
        <v>500</v>
      </c>
      <c r="G300" s="38">
        <v>0</v>
      </c>
      <c r="H300" s="39">
        <v>0</v>
      </c>
      <c r="I300" s="38"/>
      <c r="J300" s="38"/>
      <c r="K300" s="31"/>
    </row>
    <row r="301" spans="1:11" x14ac:dyDescent="0.25">
      <c r="A301" s="33"/>
      <c r="B301" s="31"/>
      <c r="C301" s="40" t="s">
        <v>21</v>
      </c>
      <c r="D301" s="50"/>
      <c r="E301" s="38"/>
      <c r="F301" s="38"/>
      <c r="G301" s="38"/>
      <c r="H301" s="39"/>
      <c r="I301" s="38"/>
      <c r="J301" s="38"/>
      <c r="K301" s="31"/>
    </row>
    <row r="302" spans="1:11" ht="15" customHeight="1" x14ac:dyDescent="0.25">
      <c r="A302" s="33" t="s">
        <v>116</v>
      </c>
      <c r="B302" s="31" t="s">
        <v>117</v>
      </c>
      <c r="C302" s="40" t="s">
        <v>15</v>
      </c>
      <c r="D302" s="40" t="s">
        <v>69</v>
      </c>
      <c r="E302" s="38">
        <f t="shared" si="90"/>
        <v>46688.5</v>
      </c>
      <c r="F302" s="60">
        <f>SUM(F303:F307)</f>
        <v>23074.5</v>
      </c>
      <c r="G302" s="60">
        <f t="shared" ref="G302:J302" si="93">SUM(G303:G307)</f>
        <v>15370.3</v>
      </c>
      <c r="H302" s="61">
        <f t="shared" si="93"/>
        <v>641</v>
      </c>
      <c r="I302" s="60">
        <f t="shared" si="93"/>
        <v>7602.7</v>
      </c>
      <c r="J302" s="60">
        <f t="shared" si="93"/>
        <v>5137.3999999999996</v>
      </c>
      <c r="K302" s="31" t="s">
        <v>47</v>
      </c>
    </row>
    <row r="303" spans="1:11" x14ac:dyDescent="0.25">
      <c r="A303" s="33"/>
      <c r="B303" s="31"/>
      <c r="C303" s="40" t="s">
        <v>17</v>
      </c>
      <c r="D303" s="40" t="s">
        <v>70</v>
      </c>
      <c r="E303" s="38"/>
      <c r="F303" s="60"/>
      <c r="G303" s="38"/>
      <c r="H303" s="39"/>
      <c r="I303" s="38"/>
      <c r="J303" s="38"/>
      <c r="K303" s="31"/>
    </row>
    <row r="304" spans="1:11" x14ac:dyDescent="0.25">
      <c r="A304" s="33"/>
      <c r="B304" s="31"/>
      <c r="C304" s="40" t="s">
        <v>18</v>
      </c>
      <c r="D304" s="50"/>
      <c r="E304" s="38"/>
      <c r="F304" s="60"/>
      <c r="G304" s="38"/>
      <c r="H304" s="39"/>
      <c r="I304" s="38"/>
      <c r="J304" s="38"/>
      <c r="K304" s="31"/>
    </row>
    <row r="305" spans="1:11" x14ac:dyDescent="0.25">
      <c r="A305" s="33"/>
      <c r="B305" s="31"/>
      <c r="C305" s="40" t="s">
        <v>19</v>
      </c>
      <c r="D305" s="50"/>
      <c r="E305" s="38"/>
      <c r="F305" s="60"/>
      <c r="G305" s="38"/>
      <c r="H305" s="39"/>
      <c r="I305" s="38"/>
      <c r="J305" s="38"/>
      <c r="K305" s="31"/>
    </row>
    <row r="306" spans="1:11" x14ac:dyDescent="0.25">
      <c r="A306" s="33"/>
      <c r="B306" s="31"/>
      <c r="C306" s="40" t="s">
        <v>20</v>
      </c>
      <c r="D306" s="50"/>
      <c r="E306" s="38">
        <f t="shared" si="90"/>
        <v>46688.5</v>
      </c>
      <c r="F306" s="60">
        <v>23074.5</v>
      </c>
      <c r="G306" s="38">
        <v>15370.3</v>
      </c>
      <c r="H306" s="39">
        <v>641</v>
      </c>
      <c r="I306" s="38">
        <v>7602.7</v>
      </c>
      <c r="J306" s="38">
        <v>5137.3999999999996</v>
      </c>
      <c r="K306" s="31"/>
    </row>
    <row r="307" spans="1:11" x14ac:dyDescent="0.25">
      <c r="A307" s="33"/>
      <c r="B307" s="31"/>
      <c r="C307" s="40" t="s">
        <v>21</v>
      </c>
      <c r="D307" s="50"/>
      <c r="E307" s="38">
        <f t="shared" si="90"/>
        <v>0</v>
      </c>
      <c r="F307" s="38">
        <v>0</v>
      </c>
      <c r="G307" s="38">
        <v>0</v>
      </c>
      <c r="H307" s="39">
        <v>0</v>
      </c>
      <c r="I307" s="38"/>
      <c r="J307" s="38"/>
      <c r="K307" s="31"/>
    </row>
    <row r="308" spans="1:11" ht="13.95" customHeight="1" x14ac:dyDescent="0.25">
      <c r="A308" s="33" t="s">
        <v>118</v>
      </c>
      <c r="B308" s="31" t="s">
        <v>119</v>
      </c>
      <c r="C308" s="40" t="s">
        <v>15</v>
      </c>
      <c r="D308" s="40" t="s">
        <v>69</v>
      </c>
      <c r="E308" s="38">
        <f t="shared" si="90"/>
        <v>9037.7999999999993</v>
      </c>
      <c r="F308" s="38">
        <f>SUM(F309:F313)</f>
        <v>9037.7999999999993</v>
      </c>
      <c r="G308" s="38">
        <f t="shared" ref="G308:I308" si="94">SUM(G309:G313)</f>
        <v>0</v>
      </c>
      <c r="H308" s="39">
        <f t="shared" si="94"/>
        <v>0</v>
      </c>
      <c r="I308" s="38">
        <f t="shared" si="94"/>
        <v>0</v>
      </c>
      <c r="J308" s="38"/>
      <c r="K308" s="31" t="s">
        <v>47</v>
      </c>
    </row>
    <row r="309" spans="1:11" x14ac:dyDescent="0.25">
      <c r="A309" s="33"/>
      <c r="B309" s="31"/>
      <c r="C309" s="40" t="s">
        <v>17</v>
      </c>
      <c r="D309" s="40" t="s">
        <v>70</v>
      </c>
      <c r="E309" s="38"/>
      <c r="F309" s="38"/>
      <c r="G309" s="38"/>
      <c r="H309" s="39"/>
      <c r="I309" s="38"/>
      <c r="J309" s="38"/>
      <c r="K309" s="31"/>
    </row>
    <row r="310" spans="1:11" x14ac:dyDescent="0.25">
      <c r="A310" s="33"/>
      <c r="B310" s="31"/>
      <c r="C310" s="40" t="s">
        <v>18</v>
      </c>
      <c r="D310" s="50"/>
      <c r="E310" s="38"/>
      <c r="F310" s="38"/>
      <c r="G310" s="38"/>
      <c r="H310" s="39"/>
      <c r="I310" s="38"/>
      <c r="J310" s="38"/>
      <c r="K310" s="31"/>
    </row>
    <row r="311" spans="1:11" x14ac:dyDescent="0.25">
      <c r="A311" s="33"/>
      <c r="B311" s="31"/>
      <c r="C311" s="40" t="s">
        <v>19</v>
      </c>
      <c r="D311" s="50"/>
      <c r="E311" s="38"/>
      <c r="F311" s="38"/>
      <c r="G311" s="38"/>
      <c r="H311" s="39"/>
      <c r="I311" s="38"/>
      <c r="J311" s="38"/>
      <c r="K311" s="31"/>
    </row>
    <row r="312" spans="1:11" x14ac:dyDescent="0.25">
      <c r="A312" s="33"/>
      <c r="B312" s="31"/>
      <c r="C312" s="40" t="s">
        <v>20</v>
      </c>
      <c r="D312" s="50"/>
      <c r="E312" s="38">
        <f t="shared" si="90"/>
        <v>9037.7999999999993</v>
      </c>
      <c r="F312" s="38">
        <v>9037.7999999999993</v>
      </c>
      <c r="G312" s="38">
        <v>0</v>
      </c>
      <c r="H312" s="39">
        <v>0</v>
      </c>
      <c r="I312" s="38"/>
      <c r="J312" s="38"/>
      <c r="K312" s="31"/>
    </row>
    <row r="313" spans="1:11" x14ac:dyDescent="0.25">
      <c r="A313" s="33"/>
      <c r="B313" s="31"/>
      <c r="C313" s="40" t="s">
        <v>21</v>
      </c>
      <c r="D313" s="50"/>
      <c r="E313" s="38"/>
      <c r="F313" s="38"/>
      <c r="G313" s="38"/>
      <c r="H313" s="39"/>
      <c r="I313" s="38"/>
      <c r="J313" s="38"/>
      <c r="K313" s="31"/>
    </row>
    <row r="314" spans="1:11" ht="15" customHeight="1" x14ac:dyDescent="0.25">
      <c r="A314" s="33" t="s">
        <v>120</v>
      </c>
      <c r="B314" s="31" t="s">
        <v>121</v>
      </c>
      <c r="C314" s="40" t="s">
        <v>15</v>
      </c>
      <c r="D314" s="40" t="s">
        <v>69</v>
      </c>
      <c r="E314" s="38">
        <f t="shared" si="90"/>
        <v>11536.7</v>
      </c>
      <c r="F314" s="38">
        <f>SUM(F315:F319)</f>
        <v>11536.7</v>
      </c>
      <c r="G314" s="38">
        <f t="shared" ref="G314:I314" si="95">SUM(G315:G319)</f>
        <v>0</v>
      </c>
      <c r="H314" s="39">
        <f t="shared" si="95"/>
        <v>0</v>
      </c>
      <c r="I314" s="38">
        <f t="shared" si="95"/>
        <v>0</v>
      </c>
      <c r="J314" s="38"/>
      <c r="K314" s="62"/>
    </row>
    <row r="315" spans="1:11" x14ac:dyDescent="0.25">
      <c r="A315" s="33"/>
      <c r="B315" s="31"/>
      <c r="C315" s="40" t="s">
        <v>17</v>
      </c>
      <c r="D315" s="40" t="s">
        <v>70</v>
      </c>
      <c r="E315" s="38"/>
      <c r="F315" s="38"/>
      <c r="G315" s="38"/>
      <c r="H315" s="39"/>
      <c r="I315" s="38"/>
      <c r="J315" s="38"/>
      <c r="K315" s="62"/>
    </row>
    <row r="316" spans="1:11" x14ac:dyDescent="0.25">
      <c r="A316" s="33"/>
      <c r="B316" s="31"/>
      <c r="C316" s="40" t="s">
        <v>18</v>
      </c>
      <c r="D316" s="50"/>
      <c r="E316" s="38"/>
      <c r="F316" s="38"/>
      <c r="G316" s="38"/>
      <c r="H316" s="39"/>
      <c r="I316" s="38"/>
      <c r="J316" s="38"/>
      <c r="K316" s="62"/>
    </row>
    <row r="317" spans="1:11" x14ac:dyDescent="0.25">
      <c r="A317" s="33"/>
      <c r="B317" s="31"/>
      <c r="C317" s="40" t="s">
        <v>19</v>
      </c>
      <c r="D317" s="50"/>
      <c r="E317" s="38"/>
      <c r="F317" s="38"/>
      <c r="G317" s="38"/>
      <c r="H317" s="39"/>
      <c r="I317" s="38"/>
      <c r="J317" s="38"/>
      <c r="K317" s="62"/>
    </row>
    <row r="318" spans="1:11" x14ac:dyDescent="0.25">
      <c r="A318" s="33"/>
      <c r="B318" s="31"/>
      <c r="C318" s="40" t="s">
        <v>20</v>
      </c>
      <c r="D318" s="50"/>
      <c r="E318" s="38">
        <f t="shared" si="90"/>
        <v>11536.7</v>
      </c>
      <c r="F318" s="38">
        <v>11536.7</v>
      </c>
      <c r="G318" s="38">
        <v>0</v>
      </c>
      <c r="H318" s="39">
        <v>0</v>
      </c>
      <c r="I318" s="38"/>
      <c r="J318" s="38"/>
      <c r="K318" s="62"/>
    </row>
    <row r="319" spans="1:11" ht="13.2" customHeight="1" x14ac:dyDescent="0.25">
      <c r="A319" s="33"/>
      <c r="B319" s="31"/>
      <c r="C319" s="40" t="s">
        <v>21</v>
      </c>
      <c r="D319" s="50"/>
      <c r="E319" s="38"/>
      <c r="F319" s="38"/>
      <c r="G319" s="38"/>
      <c r="H319" s="39"/>
      <c r="I319" s="38"/>
      <c r="J319" s="38"/>
      <c r="K319" s="62"/>
    </row>
    <row r="320" spans="1:11" ht="57.6" customHeight="1" x14ac:dyDescent="0.25">
      <c r="A320" s="33" t="s">
        <v>122</v>
      </c>
      <c r="B320" s="52" t="s">
        <v>123</v>
      </c>
      <c r="C320" s="40" t="s">
        <v>15</v>
      </c>
      <c r="D320" s="31">
        <v>2022</v>
      </c>
      <c r="E320" s="38">
        <f t="shared" si="90"/>
        <v>1819.6000000000001</v>
      </c>
      <c r="F320" s="38">
        <f>SUM(F321:F325)</f>
        <v>1819.6000000000001</v>
      </c>
      <c r="G320" s="38">
        <f t="shared" ref="G320:J320" si="96">SUM(G321:G325)</f>
        <v>0</v>
      </c>
      <c r="H320" s="39">
        <f t="shared" si="96"/>
        <v>0</v>
      </c>
      <c r="I320" s="38">
        <f t="shared" si="96"/>
        <v>0</v>
      </c>
      <c r="J320" s="38">
        <f t="shared" si="96"/>
        <v>0</v>
      </c>
      <c r="K320" s="49"/>
    </row>
    <row r="321" spans="1:11" x14ac:dyDescent="0.25">
      <c r="A321" s="33"/>
      <c r="B321" s="52"/>
      <c r="C321" s="40" t="s">
        <v>17</v>
      </c>
      <c r="D321" s="31"/>
      <c r="E321" s="38"/>
      <c r="F321" s="38"/>
      <c r="G321" s="38"/>
      <c r="H321" s="39"/>
      <c r="I321" s="38"/>
      <c r="J321" s="38"/>
      <c r="K321" s="49"/>
    </row>
    <row r="322" spans="1:11" x14ac:dyDescent="0.25">
      <c r="A322" s="33"/>
      <c r="B322" s="52"/>
      <c r="C322" s="40" t="s">
        <v>18</v>
      </c>
      <c r="D322" s="31"/>
      <c r="E322" s="38">
        <f t="shared" si="90"/>
        <v>1054.9000000000001</v>
      </c>
      <c r="F322" s="38">
        <v>1054.9000000000001</v>
      </c>
      <c r="G322" s="38"/>
      <c r="H322" s="39"/>
      <c r="I322" s="38"/>
      <c r="J322" s="38"/>
      <c r="K322" s="49"/>
    </row>
    <row r="323" spans="1:11" x14ac:dyDescent="0.25">
      <c r="A323" s="33"/>
      <c r="B323" s="52"/>
      <c r="C323" s="40" t="s">
        <v>19</v>
      </c>
      <c r="D323" s="31"/>
      <c r="E323" s="38">
        <f t="shared" si="90"/>
        <v>0</v>
      </c>
      <c r="F323" s="38">
        <v>0</v>
      </c>
      <c r="G323" s="38"/>
      <c r="H323" s="39"/>
      <c r="I323" s="38"/>
      <c r="J323" s="38"/>
      <c r="K323" s="49"/>
    </row>
    <row r="324" spans="1:11" x14ac:dyDescent="0.25">
      <c r="A324" s="33"/>
      <c r="B324" s="52"/>
      <c r="C324" s="40" t="s">
        <v>20</v>
      </c>
      <c r="D324" s="31"/>
      <c r="E324" s="38">
        <f t="shared" si="90"/>
        <v>764.7</v>
      </c>
      <c r="F324" s="38">
        <v>764.7</v>
      </c>
      <c r="G324" s="38"/>
      <c r="H324" s="39"/>
      <c r="I324" s="38"/>
      <c r="J324" s="38"/>
      <c r="K324" s="49"/>
    </row>
    <row r="325" spans="1:11" ht="29.4" customHeight="1" x14ac:dyDescent="0.25">
      <c r="A325" s="33"/>
      <c r="B325" s="52"/>
      <c r="C325" s="40" t="s">
        <v>21</v>
      </c>
      <c r="D325" s="31"/>
      <c r="E325" s="38">
        <f t="shared" si="90"/>
        <v>0</v>
      </c>
      <c r="F325" s="38">
        <v>0</v>
      </c>
      <c r="G325" s="38"/>
      <c r="H325" s="39"/>
      <c r="I325" s="38"/>
      <c r="J325" s="38"/>
      <c r="K325" s="49"/>
    </row>
    <row r="326" spans="1:11" ht="27" customHeight="1" x14ac:dyDescent="0.25">
      <c r="A326" s="33" t="s">
        <v>124</v>
      </c>
      <c r="B326" s="31" t="s">
        <v>125</v>
      </c>
      <c r="C326" s="40" t="s">
        <v>15</v>
      </c>
      <c r="D326" s="31">
        <v>2022</v>
      </c>
      <c r="E326" s="38">
        <f t="shared" si="90"/>
        <v>13192.6</v>
      </c>
      <c r="F326" s="38">
        <f>SUM(F327:F331)</f>
        <v>1819.6000000000001</v>
      </c>
      <c r="G326" s="38">
        <f>SUM(G327:G331)</f>
        <v>11373</v>
      </c>
      <c r="H326" s="39">
        <v>0</v>
      </c>
      <c r="I326" s="38">
        <v>0</v>
      </c>
      <c r="J326" s="38">
        <v>0</v>
      </c>
      <c r="K326" s="31" t="s">
        <v>47</v>
      </c>
    </row>
    <row r="327" spans="1:11" x14ac:dyDescent="0.25">
      <c r="A327" s="33"/>
      <c r="B327" s="31"/>
      <c r="C327" s="40" t="s">
        <v>17</v>
      </c>
      <c r="D327" s="31"/>
      <c r="E327" s="38"/>
      <c r="F327" s="38"/>
      <c r="G327" s="38"/>
      <c r="H327" s="39"/>
      <c r="I327" s="38"/>
      <c r="J327" s="38"/>
      <c r="K327" s="31"/>
    </row>
    <row r="328" spans="1:11" x14ac:dyDescent="0.25">
      <c r="A328" s="33"/>
      <c r="B328" s="31"/>
      <c r="C328" s="40" t="s">
        <v>18</v>
      </c>
      <c r="D328" s="31"/>
      <c r="E328" s="38">
        <f t="shared" si="90"/>
        <v>1054.9000000000001</v>
      </c>
      <c r="F328" s="38">
        <v>1054.9000000000001</v>
      </c>
      <c r="G328" s="38">
        <v>0</v>
      </c>
      <c r="H328" s="39"/>
      <c r="I328" s="38"/>
      <c r="J328" s="38"/>
      <c r="K328" s="31"/>
    </row>
    <row r="329" spans="1:11" x14ac:dyDescent="0.25">
      <c r="A329" s="33"/>
      <c r="B329" s="31"/>
      <c r="C329" s="40" t="s">
        <v>19</v>
      </c>
      <c r="D329" s="31"/>
      <c r="E329" s="38">
        <f t="shared" si="90"/>
        <v>10008.200000000001</v>
      </c>
      <c r="F329" s="38">
        <v>0</v>
      </c>
      <c r="G329" s="38">
        <v>10008.200000000001</v>
      </c>
      <c r="H329" s="39"/>
      <c r="I329" s="38"/>
      <c r="J329" s="38"/>
      <c r="K329" s="31"/>
    </row>
    <row r="330" spans="1:11" ht="17.25" customHeight="1" x14ac:dyDescent="0.25">
      <c r="A330" s="33"/>
      <c r="B330" s="31"/>
      <c r="C330" s="40" t="s">
        <v>20</v>
      </c>
      <c r="D330" s="31"/>
      <c r="E330" s="38">
        <f t="shared" si="90"/>
        <v>2129.5</v>
      </c>
      <c r="F330" s="38">
        <v>764.7</v>
      </c>
      <c r="G330" s="38">
        <v>1364.8</v>
      </c>
      <c r="H330" s="39"/>
      <c r="I330" s="38"/>
      <c r="J330" s="38"/>
      <c r="K330" s="31"/>
    </row>
    <row r="331" spans="1:11" ht="20.25" customHeight="1" x14ac:dyDescent="0.25">
      <c r="A331" s="33"/>
      <c r="B331" s="31"/>
      <c r="C331" s="40" t="s">
        <v>21</v>
      </c>
      <c r="D331" s="31"/>
      <c r="E331" s="38"/>
      <c r="F331" s="38"/>
      <c r="G331" s="38"/>
      <c r="H331" s="39"/>
      <c r="I331" s="38"/>
      <c r="J331" s="38"/>
      <c r="K331" s="31"/>
    </row>
    <row r="332" spans="1:11" ht="76.2" customHeight="1" x14ac:dyDescent="0.25">
      <c r="A332" s="33" t="s">
        <v>126</v>
      </c>
      <c r="B332" s="52" t="s">
        <v>127</v>
      </c>
      <c r="C332" s="40" t="s">
        <v>15</v>
      </c>
      <c r="D332" s="31" t="s">
        <v>128</v>
      </c>
      <c r="E332" s="38">
        <f t="shared" si="90"/>
        <v>1156.6999999999998</v>
      </c>
      <c r="F332" s="38">
        <f>SUM(F333:F337)</f>
        <v>637.5</v>
      </c>
      <c r="G332" s="38">
        <f t="shared" ref="G332:J332" si="97">SUM(G333:G337)</f>
        <v>519.19999999999993</v>
      </c>
      <c r="H332" s="39">
        <f t="shared" si="97"/>
        <v>0</v>
      </c>
      <c r="I332" s="38">
        <f t="shared" si="97"/>
        <v>0</v>
      </c>
      <c r="J332" s="38">
        <f t="shared" si="97"/>
        <v>0</v>
      </c>
      <c r="K332" s="49"/>
    </row>
    <row r="333" spans="1:11" x14ac:dyDescent="0.25">
      <c r="A333" s="33"/>
      <c r="B333" s="52"/>
      <c r="C333" s="40" t="s">
        <v>17</v>
      </c>
      <c r="D333" s="31"/>
      <c r="E333" s="38">
        <f t="shared" si="90"/>
        <v>0</v>
      </c>
      <c r="F333" s="38">
        <f>F339</f>
        <v>0</v>
      </c>
      <c r="G333" s="38">
        <v>0</v>
      </c>
      <c r="H333" s="39">
        <v>0</v>
      </c>
      <c r="I333" s="38"/>
      <c r="J333" s="38"/>
      <c r="K333" s="49"/>
    </row>
    <row r="334" spans="1:11" x14ac:dyDescent="0.25">
      <c r="A334" s="33"/>
      <c r="B334" s="52"/>
      <c r="C334" s="40" t="s">
        <v>18</v>
      </c>
      <c r="D334" s="31"/>
      <c r="E334" s="38">
        <f t="shared" si="90"/>
        <v>911.7</v>
      </c>
      <c r="F334" s="38">
        <f t="shared" ref="F334:F337" si="98">F340</f>
        <v>454.8</v>
      </c>
      <c r="G334" s="38">
        <v>456.9</v>
      </c>
      <c r="H334" s="39">
        <v>0</v>
      </c>
      <c r="I334" s="38"/>
      <c r="J334" s="38"/>
      <c r="K334" s="49"/>
    </row>
    <row r="335" spans="1:11" x14ac:dyDescent="0.25">
      <c r="A335" s="33"/>
      <c r="B335" s="52"/>
      <c r="C335" s="40" t="s">
        <v>19</v>
      </c>
      <c r="D335" s="31"/>
      <c r="E335" s="38">
        <f t="shared" si="90"/>
        <v>0</v>
      </c>
      <c r="F335" s="38">
        <f t="shared" si="98"/>
        <v>0</v>
      </c>
      <c r="G335" s="38">
        <v>0</v>
      </c>
      <c r="H335" s="39">
        <v>0</v>
      </c>
      <c r="I335" s="38"/>
      <c r="J335" s="38"/>
      <c r="K335" s="49"/>
    </row>
    <row r="336" spans="1:11" x14ac:dyDescent="0.25">
      <c r="A336" s="33"/>
      <c r="B336" s="52"/>
      <c r="C336" s="40" t="s">
        <v>20</v>
      </c>
      <c r="D336" s="31"/>
      <c r="E336" s="38">
        <f t="shared" si="90"/>
        <v>245</v>
      </c>
      <c r="F336" s="38">
        <f t="shared" si="98"/>
        <v>182.7</v>
      </c>
      <c r="G336" s="38">
        <v>62.3</v>
      </c>
      <c r="H336" s="39">
        <v>0</v>
      </c>
      <c r="I336" s="38"/>
      <c r="J336" s="38"/>
      <c r="K336" s="49"/>
    </row>
    <row r="337" spans="1:11" ht="18" customHeight="1" x14ac:dyDescent="0.25">
      <c r="A337" s="33"/>
      <c r="B337" s="52"/>
      <c r="C337" s="40" t="s">
        <v>21</v>
      </c>
      <c r="D337" s="31"/>
      <c r="E337" s="38">
        <f t="shared" si="90"/>
        <v>0</v>
      </c>
      <c r="F337" s="38">
        <f t="shared" si="98"/>
        <v>0</v>
      </c>
      <c r="G337" s="38">
        <v>0</v>
      </c>
      <c r="H337" s="39">
        <v>0</v>
      </c>
      <c r="I337" s="38"/>
      <c r="J337" s="38"/>
      <c r="K337" s="49"/>
    </row>
    <row r="338" spans="1:11" ht="55.2" customHeight="1" x14ac:dyDescent="0.25">
      <c r="A338" s="33" t="s">
        <v>129</v>
      </c>
      <c r="B338" s="34" t="s">
        <v>130</v>
      </c>
      <c r="C338" s="40" t="s">
        <v>15</v>
      </c>
      <c r="D338" s="31" t="s">
        <v>128</v>
      </c>
      <c r="E338" s="38">
        <f t="shared" si="90"/>
        <v>1156.6999999999998</v>
      </c>
      <c r="F338" s="38">
        <f>SUM(F339:F343)</f>
        <v>637.5</v>
      </c>
      <c r="G338" s="38">
        <f t="shared" ref="G338:J338" si="99">SUM(G339:G343)</f>
        <v>519.19999999999993</v>
      </c>
      <c r="H338" s="39">
        <f t="shared" si="99"/>
        <v>0</v>
      </c>
      <c r="I338" s="38">
        <f t="shared" si="99"/>
        <v>0</v>
      </c>
      <c r="J338" s="38">
        <f t="shared" si="99"/>
        <v>0</v>
      </c>
      <c r="K338" s="31" t="s">
        <v>47</v>
      </c>
    </row>
    <row r="339" spans="1:11" x14ac:dyDescent="0.25">
      <c r="A339" s="33"/>
      <c r="B339" s="35"/>
      <c r="C339" s="40" t="s">
        <v>17</v>
      </c>
      <c r="D339" s="31"/>
      <c r="E339" s="38"/>
      <c r="F339" s="38"/>
      <c r="G339" s="38"/>
      <c r="H339" s="39"/>
      <c r="I339" s="38"/>
      <c r="J339" s="38"/>
      <c r="K339" s="31"/>
    </row>
    <row r="340" spans="1:11" x14ac:dyDescent="0.25">
      <c r="A340" s="33"/>
      <c r="B340" s="35"/>
      <c r="C340" s="40" t="s">
        <v>18</v>
      </c>
      <c r="D340" s="31"/>
      <c r="E340" s="38">
        <f t="shared" si="90"/>
        <v>911.7</v>
      </c>
      <c r="F340" s="38">
        <v>454.8</v>
      </c>
      <c r="G340" s="38">
        <v>456.9</v>
      </c>
      <c r="H340" s="39">
        <v>0</v>
      </c>
      <c r="I340" s="38"/>
      <c r="J340" s="38"/>
      <c r="K340" s="31"/>
    </row>
    <row r="341" spans="1:11" x14ac:dyDescent="0.25">
      <c r="A341" s="33"/>
      <c r="B341" s="35"/>
      <c r="C341" s="40" t="s">
        <v>19</v>
      </c>
      <c r="D341" s="31"/>
      <c r="E341" s="38"/>
      <c r="F341" s="38"/>
      <c r="G341" s="38"/>
      <c r="H341" s="39"/>
      <c r="I341" s="38"/>
      <c r="J341" s="38"/>
      <c r="K341" s="31"/>
    </row>
    <row r="342" spans="1:11" x14ac:dyDescent="0.25">
      <c r="A342" s="33"/>
      <c r="B342" s="35"/>
      <c r="C342" s="40" t="s">
        <v>20</v>
      </c>
      <c r="D342" s="31"/>
      <c r="E342" s="38">
        <f t="shared" si="90"/>
        <v>245</v>
      </c>
      <c r="F342" s="38">
        <v>182.7</v>
      </c>
      <c r="G342" s="38">
        <v>62.3</v>
      </c>
      <c r="H342" s="39">
        <v>0</v>
      </c>
      <c r="I342" s="38"/>
      <c r="J342" s="38"/>
      <c r="K342" s="31"/>
    </row>
    <row r="343" spans="1:11" x14ac:dyDescent="0.25">
      <c r="A343" s="33"/>
      <c r="B343" s="36"/>
      <c r="C343" s="40" t="s">
        <v>21</v>
      </c>
      <c r="D343" s="31"/>
      <c r="E343" s="38"/>
      <c r="F343" s="38"/>
      <c r="G343" s="38"/>
      <c r="H343" s="39"/>
      <c r="I343" s="38"/>
      <c r="J343" s="38"/>
      <c r="K343" s="31"/>
    </row>
    <row r="344" spans="1:11" ht="15" customHeight="1" x14ac:dyDescent="0.25">
      <c r="A344" s="29" t="s">
        <v>131</v>
      </c>
      <c r="B344" s="26" t="s">
        <v>132</v>
      </c>
      <c r="C344" s="40" t="s">
        <v>15</v>
      </c>
      <c r="D344" s="40" t="s">
        <v>69</v>
      </c>
      <c r="E344" s="25">
        <f>SUM(F344:J344)</f>
        <v>15371.299999999997</v>
      </c>
      <c r="F344" s="25">
        <f t="shared" ref="F344:J349" si="100">F350++F356+F362+F368</f>
        <v>5048.2999999999993</v>
      </c>
      <c r="G344" s="25">
        <f t="shared" si="100"/>
        <v>1743.5</v>
      </c>
      <c r="H344" s="27">
        <f>H350++H356+H362+H368</f>
        <v>3004.3</v>
      </c>
      <c r="I344" s="25">
        <f t="shared" si="100"/>
        <v>2804.3</v>
      </c>
      <c r="J344" s="25">
        <f t="shared" si="100"/>
        <v>2770.9</v>
      </c>
      <c r="K344" s="49"/>
    </row>
    <row r="345" spans="1:11" x14ac:dyDescent="0.25">
      <c r="A345" s="29"/>
      <c r="B345" s="26"/>
      <c r="C345" s="40" t="s">
        <v>17</v>
      </c>
      <c r="D345" s="40" t="s">
        <v>70</v>
      </c>
      <c r="E345" s="25">
        <f t="shared" ref="E345:E349" si="101">SUM(F345:J345)</f>
        <v>0</v>
      </c>
      <c r="F345" s="25">
        <f t="shared" si="100"/>
        <v>0</v>
      </c>
      <c r="G345" s="25">
        <f t="shared" si="100"/>
        <v>0</v>
      </c>
      <c r="H345" s="27">
        <f t="shared" si="100"/>
        <v>0</v>
      </c>
      <c r="I345" s="25">
        <f t="shared" si="100"/>
        <v>0</v>
      </c>
      <c r="J345" s="25">
        <f t="shared" si="100"/>
        <v>0</v>
      </c>
      <c r="K345" s="49"/>
    </row>
    <row r="346" spans="1:11" x14ac:dyDescent="0.25">
      <c r="A346" s="29"/>
      <c r="B346" s="26"/>
      <c r="C346" s="40" t="s">
        <v>18</v>
      </c>
      <c r="D346" s="50"/>
      <c r="E346" s="25">
        <f t="shared" si="101"/>
        <v>2029.8</v>
      </c>
      <c r="F346" s="25">
        <f t="shared" si="100"/>
        <v>2029.8</v>
      </c>
      <c r="G346" s="25">
        <f t="shared" si="100"/>
        <v>0</v>
      </c>
      <c r="H346" s="27">
        <f t="shared" si="100"/>
        <v>0</v>
      </c>
      <c r="I346" s="25">
        <f t="shared" si="100"/>
        <v>0</v>
      </c>
      <c r="J346" s="25">
        <f t="shared" si="100"/>
        <v>0</v>
      </c>
      <c r="K346" s="49"/>
    </row>
    <row r="347" spans="1:11" x14ac:dyDescent="0.25">
      <c r="A347" s="29"/>
      <c r="B347" s="26"/>
      <c r="C347" s="40" t="s">
        <v>19</v>
      </c>
      <c r="D347" s="50"/>
      <c r="E347" s="25">
        <f t="shared" si="101"/>
        <v>0</v>
      </c>
      <c r="F347" s="25">
        <f t="shared" si="100"/>
        <v>0</v>
      </c>
      <c r="G347" s="25">
        <f t="shared" si="100"/>
        <v>0</v>
      </c>
      <c r="H347" s="27">
        <f t="shared" si="100"/>
        <v>0</v>
      </c>
      <c r="I347" s="25">
        <f t="shared" si="100"/>
        <v>0</v>
      </c>
      <c r="J347" s="25">
        <f t="shared" si="100"/>
        <v>0</v>
      </c>
      <c r="K347" s="49"/>
    </row>
    <row r="348" spans="1:11" x14ac:dyDescent="0.25">
      <c r="A348" s="29"/>
      <c r="B348" s="26"/>
      <c r="C348" s="40" t="s">
        <v>20</v>
      </c>
      <c r="D348" s="50"/>
      <c r="E348" s="25">
        <f t="shared" si="101"/>
        <v>13341.5</v>
      </c>
      <c r="F348" s="25">
        <f t="shared" si="100"/>
        <v>3018.5</v>
      </c>
      <c r="G348" s="25">
        <f>G354++G360+G366+G372</f>
        <v>1743.5</v>
      </c>
      <c r="H348" s="27">
        <f t="shared" si="100"/>
        <v>3004.3</v>
      </c>
      <c r="I348" s="25">
        <f t="shared" si="100"/>
        <v>2804.3</v>
      </c>
      <c r="J348" s="25">
        <f t="shared" si="100"/>
        <v>2770.9</v>
      </c>
      <c r="K348" s="49"/>
    </row>
    <row r="349" spans="1:11" x14ac:dyDescent="0.25">
      <c r="A349" s="29"/>
      <c r="B349" s="26"/>
      <c r="C349" s="40" t="s">
        <v>21</v>
      </c>
      <c r="D349" s="50"/>
      <c r="E349" s="25">
        <f t="shared" si="101"/>
        <v>0</v>
      </c>
      <c r="F349" s="25">
        <f>F355++F361+F367+F373</f>
        <v>0</v>
      </c>
      <c r="G349" s="25">
        <f t="shared" si="100"/>
        <v>0</v>
      </c>
      <c r="H349" s="27">
        <f t="shared" si="100"/>
        <v>0</v>
      </c>
      <c r="I349" s="25">
        <f t="shared" si="100"/>
        <v>0</v>
      </c>
      <c r="J349" s="25">
        <f t="shared" si="100"/>
        <v>0</v>
      </c>
      <c r="K349" s="49"/>
    </row>
    <row r="350" spans="1:11" ht="15" customHeight="1" x14ac:dyDescent="0.25">
      <c r="A350" s="33" t="s">
        <v>133</v>
      </c>
      <c r="B350" s="31" t="s">
        <v>134</v>
      </c>
      <c r="C350" s="40" t="s">
        <v>15</v>
      </c>
      <c r="D350" s="40" t="s">
        <v>69</v>
      </c>
      <c r="E350" s="38">
        <f>SUM(F350:I350)</f>
        <v>2014.2</v>
      </c>
      <c r="F350" s="38">
        <f>SUM(F351:F355)</f>
        <v>657.2</v>
      </c>
      <c r="G350" s="38">
        <f t="shared" ref="G350:J350" si="102">SUM(G351:G355)</f>
        <v>48.4</v>
      </c>
      <c r="H350" s="39">
        <f t="shared" si="102"/>
        <v>754.3</v>
      </c>
      <c r="I350" s="38">
        <f t="shared" si="102"/>
        <v>554.29999999999995</v>
      </c>
      <c r="J350" s="38">
        <f t="shared" si="102"/>
        <v>434.1</v>
      </c>
      <c r="K350" s="51" t="s">
        <v>91</v>
      </c>
    </row>
    <row r="351" spans="1:11" x14ac:dyDescent="0.25">
      <c r="A351" s="33"/>
      <c r="B351" s="31"/>
      <c r="C351" s="40" t="s">
        <v>17</v>
      </c>
      <c r="D351" s="40" t="s">
        <v>70</v>
      </c>
      <c r="E351" s="38"/>
      <c r="F351" s="38"/>
      <c r="G351" s="38"/>
      <c r="H351" s="39"/>
      <c r="I351" s="38"/>
      <c r="J351" s="38"/>
      <c r="K351" s="51"/>
    </row>
    <row r="352" spans="1:11" x14ac:dyDescent="0.25">
      <c r="A352" s="33"/>
      <c r="B352" s="31"/>
      <c r="C352" s="40" t="s">
        <v>18</v>
      </c>
      <c r="D352" s="40"/>
      <c r="E352" s="38"/>
      <c r="F352" s="38"/>
      <c r="G352" s="38"/>
      <c r="H352" s="39"/>
      <c r="I352" s="38"/>
      <c r="J352" s="38"/>
      <c r="K352" s="51"/>
    </row>
    <row r="353" spans="1:11" x14ac:dyDescent="0.25">
      <c r="A353" s="33"/>
      <c r="B353" s="31"/>
      <c r="C353" s="40" t="s">
        <v>19</v>
      </c>
      <c r="D353" s="40"/>
      <c r="E353" s="38"/>
      <c r="F353" s="38"/>
      <c r="G353" s="38"/>
      <c r="H353" s="39"/>
      <c r="I353" s="38"/>
      <c r="J353" s="38"/>
      <c r="K353" s="51"/>
    </row>
    <row r="354" spans="1:11" x14ac:dyDescent="0.25">
      <c r="A354" s="33"/>
      <c r="B354" s="31"/>
      <c r="C354" s="40" t="s">
        <v>20</v>
      </c>
      <c r="D354" s="50"/>
      <c r="E354" s="38">
        <f t="shared" ref="E354:E372" si="103">SUM(F354:I354)</f>
        <v>2014.2</v>
      </c>
      <c r="F354" s="38">
        <v>657.2</v>
      </c>
      <c r="G354" s="38">
        <v>48.4</v>
      </c>
      <c r="H354" s="39">
        <v>754.3</v>
      </c>
      <c r="I354" s="38">
        <v>554.29999999999995</v>
      </c>
      <c r="J354" s="38">
        <v>434.1</v>
      </c>
      <c r="K354" s="51"/>
    </row>
    <row r="355" spans="1:11" x14ac:dyDescent="0.25">
      <c r="A355" s="33"/>
      <c r="B355" s="31"/>
      <c r="C355" s="40" t="s">
        <v>21</v>
      </c>
      <c r="D355" s="50"/>
      <c r="E355" s="38"/>
      <c r="F355" s="38"/>
      <c r="G355" s="38"/>
      <c r="H355" s="39"/>
      <c r="I355" s="38"/>
      <c r="J355" s="38"/>
      <c r="K355" s="51"/>
    </row>
    <row r="356" spans="1:11" ht="15" customHeight="1" x14ac:dyDescent="0.25">
      <c r="A356" s="33" t="s">
        <v>135</v>
      </c>
      <c r="B356" s="31" t="s">
        <v>136</v>
      </c>
      <c r="C356" s="40" t="s">
        <v>15</v>
      </c>
      <c r="D356" s="40" t="s">
        <v>69</v>
      </c>
      <c r="E356" s="38">
        <f t="shared" si="103"/>
        <v>4514.2</v>
      </c>
      <c r="F356" s="38">
        <f>SUM(F357:F361)</f>
        <v>1000</v>
      </c>
      <c r="G356" s="38">
        <f>SUM(G357:G361)</f>
        <v>814.2</v>
      </c>
      <c r="H356" s="39">
        <f t="shared" ref="H356:J356" si="104">SUM(H357:H361)</f>
        <v>1350</v>
      </c>
      <c r="I356" s="38">
        <f t="shared" si="104"/>
        <v>1350</v>
      </c>
      <c r="J356" s="38">
        <f t="shared" si="104"/>
        <v>1436.8</v>
      </c>
      <c r="K356" s="31" t="s">
        <v>47</v>
      </c>
    </row>
    <row r="357" spans="1:11" x14ac:dyDescent="0.25">
      <c r="A357" s="33"/>
      <c r="B357" s="31"/>
      <c r="C357" s="40" t="s">
        <v>17</v>
      </c>
      <c r="D357" s="40" t="s">
        <v>70</v>
      </c>
      <c r="E357" s="38"/>
      <c r="F357" s="38"/>
      <c r="G357" s="38"/>
      <c r="H357" s="39"/>
      <c r="I357" s="38"/>
      <c r="J357" s="38"/>
      <c r="K357" s="31"/>
    </row>
    <row r="358" spans="1:11" x14ac:dyDescent="0.25">
      <c r="A358" s="33"/>
      <c r="B358" s="31"/>
      <c r="C358" s="40" t="s">
        <v>18</v>
      </c>
      <c r="D358" s="50"/>
      <c r="E358" s="38"/>
      <c r="F358" s="38"/>
      <c r="G358" s="38"/>
      <c r="H358" s="39"/>
      <c r="I358" s="38"/>
      <c r="J358" s="38"/>
      <c r="K358" s="31"/>
    </row>
    <row r="359" spans="1:11" x14ac:dyDescent="0.25">
      <c r="A359" s="33"/>
      <c r="B359" s="31"/>
      <c r="C359" s="40" t="s">
        <v>19</v>
      </c>
      <c r="D359" s="50"/>
      <c r="E359" s="38"/>
      <c r="F359" s="38"/>
      <c r="G359" s="38"/>
      <c r="H359" s="39"/>
      <c r="I359" s="38"/>
      <c r="J359" s="38"/>
      <c r="K359" s="31"/>
    </row>
    <row r="360" spans="1:11" x14ac:dyDescent="0.25">
      <c r="A360" s="33"/>
      <c r="B360" s="31"/>
      <c r="C360" s="40" t="s">
        <v>20</v>
      </c>
      <c r="D360" s="50"/>
      <c r="E360" s="38">
        <f t="shared" si="103"/>
        <v>4514.2</v>
      </c>
      <c r="F360" s="38">
        <v>1000</v>
      </c>
      <c r="G360" s="38">
        <v>814.2</v>
      </c>
      <c r="H360" s="39">
        <v>1350</v>
      </c>
      <c r="I360" s="38">
        <v>1350</v>
      </c>
      <c r="J360" s="38">
        <v>1436.8</v>
      </c>
      <c r="K360" s="31"/>
    </row>
    <row r="361" spans="1:11" x14ac:dyDescent="0.25">
      <c r="A361" s="33"/>
      <c r="B361" s="31"/>
      <c r="C361" s="40" t="s">
        <v>21</v>
      </c>
      <c r="D361" s="50"/>
      <c r="E361" s="38"/>
      <c r="F361" s="38"/>
      <c r="G361" s="38"/>
      <c r="H361" s="39"/>
      <c r="I361" s="38"/>
      <c r="J361" s="38"/>
      <c r="K361" s="31"/>
    </row>
    <row r="362" spans="1:11" ht="15" customHeight="1" x14ac:dyDescent="0.25">
      <c r="A362" s="33" t="s">
        <v>137</v>
      </c>
      <c r="B362" s="52" t="s">
        <v>138</v>
      </c>
      <c r="C362" s="40" t="s">
        <v>15</v>
      </c>
      <c r="D362" s="40" t="s">
        <v>69</v>
      </c>
      <c r="E362" s="38">
        <f t="shared" si="103"/>
        <v>3210.9</v>
      </c>
      <c r="F362" s="38">
        <f>SUM(F363:F367)</f>
        <v>530</v>
      </c>
      <c r="G362" s="38">
        <f>SUM(G363:G367)</f>
        <v>880.9</v>
      </c>
      <c r="H362" s="39">
        <f>SUM(H363:H367)</f>
        <v>900</v>
      </c>
      <c r="I362" s="38">
        <f>SUM(I363:I367)</f>
        <v>900</v>
      </c>
      <c r="J362" s="38">
        <f>SUM(J363:J367)</f>
        <v>900</v>
      </c>
      <c r="K362" s="31" t="s">
        <v>91</v>
      </c>
    </row>
    <row r="363" spans="1:11" x14ac:dyDescent="0.25">
      <c r="A363" s="33"/>
      <c r="B363" s="52"/>
      <c r="C363" s="40" t="s">
        <v>17</v>
      </c>
      <c r="D363" s="40" t="s">
        <v>70</v>
      </c>
      <c r="E363" s="38"/>
      <c r="F363" s="38"/>
      <c r="G363" s="38"/>
      <c r="H363" s="39"/>
      <c r="I363" s="38"/>
      <c r="J363" s="38"/>
      <c r="K363" s="31"/>
    </row>
    <row r="364" spans="1:11" x14ac:dyDescent="0.25">
      <c r="A364" s="33"/>
      <c r="B364" s="52"/>
      <c r="C364" s="40" t="s">
        <v>18</v>
      </c>
      <c r="D364" s="50"/>
      <c r="E364" s="38"/>
      <c r="F364" s="38"/>
      <c r="G364" s="38"/>
      <c r="H364" s="39"/>
      <c r="I364" s="38"/>
      <c r="J364" s="38"/>
      <c r="K364" s="31"/>
    </row>
    <row r="365" spans="1:11" x14ac:dyDescent="0.25">
      <c r="A365" s="33"/>
      <c r="B365" s="52"/>
      <c r="C365" s="40" t="s">
        <v>19</v>
      </c>
      <c r="D365" s="50"/>
      <c r="E365" s="38"/>
      <c r="F365" s="38"/>
      <c r="G365" s="38"/>
      <c r="H365" s="39"/>
      <c r="I365" s="38"/>
      <c r="J365" s="38"/>
      <c r="K365" s="31"/>
    </row>
    <row r="366" spans="1:11" x14ac:dyDescent="0.25">
      <c r="A366" s="33"/>
      <c r="B366" s="52"/>
      <c r="C366" s="40" t="s">
        <v>20</v>
      </c>
      <c r="D366" s="50"/>
      <c r="E366" s="38">
        <f t="shared" si="103"/>
        <v>3210.9</v>
      </c>
      <c r="F366" s="38">
        <v>530</v>
      </c>
      <c r="G366" s="38">
        <v>880.9</v>
      </c>
      <c r="H366" s="39">
        <v>900</v>
      </c>
      <c r="I366" s="38">
        <v>900</v>
      </c>
      <c r="J366" s="38">
        <v>900</v>
      </c>
      <c r="K366" s="31"/>
    </row>
    <row r="367" spans="1:11" x14ac:dyDescent="0.25">
      <c r="A367" s="33"/>
      <c r="B367" s="52"/>
      <c r="C367" s="40" t="s">
        <v>21</v>
      </c>
      <c r="D367" s="50"/>
      <c r="E367" s="38"/>
      <c r="F367" s="38"/>
      <c r="G367" s="38"/>
      <c r="H367" s="39"/>
      <c r="I367" s="38"/>
      <c r="J367" s="38"/>
      <c r="K367" s="31"/>
    </row>
    <row r="368" spans="1:11" ht="15" customHeight="1" x14ac:dyDescent="0.25">
      <c r="A368" s="33" t="s">
        <v>139</v>
      </c>
      <c r="B368" s="31" t="s">
        <v>140</v>
      </c>
      <c r="C368" s="40" t="s">
        <v>15</v>
      </c>
      <c r="D368" s="40" t="s">
        <v>69</v>
      </c>
      <c r="E368" s="38">
        <f t="shared" si="103"/>
        <v>2861.1</v>
      </c>
      <c r="F368" s="38">
        <f>SUM(F369:F373)</f>
        <v>2861.1</v>
      </c>
      <c r="G368" s="38">
        <f t="shared" ref="G368:I368" si="105">SUM(G369:G373)</f>
        <v>0</v>
      </c>
      <c r="H368" s="39">
        <f t="shared" si="105"/>
        <v>0</v>
      </c>
      <c r="I368" s="38">
        <f t="shared" si="105"/>
        <v>0</v>
      </c>
      <c r="J368" s="38"/>
      <c r="K368" s="31" t="s">
        <v>91</v>
      </c>
    </row>
    <row r="369" spans="1:11" x14ac:dyDescent="0.25">
      <c r="A369" s="33"/>
      <c r="B369" s="31"/>
      <c r="C369" s="40" t="s">
        <v>17</v>
      </c>
      <c r="D369" s="40" t="s">
        <v>70</v>
      </c>
      <c r="E369" s="38"/>
      <c r="F369" s="38"/>
      <c r="G369" s="38"/>
      <c r="H369" s="39"/>
      <c r="I369" s="38"/>
      <c r="J369" s="38"/>
      <c r="K369" s="31"/>
    </row>
    <row r="370" spans="1:11" x14ac:dyDescent="0.25">
      <c r="A370" s="33"/>
      <c r="B370" s="31"/>
      <c r="C370" s="40" t="s">
        <v>18</v>
      </c>
      <c r="D370" s="50"/>
      <c r="E370" s="38">
        <f t="shared" si="103"/>
        <v>2029.8</v>
      </c>
      <c r="F370" s="38">
        <v>2029.8</v>
      </c>
      <c r="G370" s="38">
        <v>0</v>
      </c>
      <c r="H370" s="39">
        <v>0</v>
      </c>
      <c r="I370" s="38"/>
      <c r="J370" s="38"/>
      <c r="K370" s="31"/>
    </row>
    <row r="371" spans="1:11" x14ac:dyDescent="0.25">
      <c r="A371" s="33"/>
      <c r="B371" s="31"/>
      <c r="C371" s="40" t="s">
        <v>19</v>
      </c>
      <c r="D371" s="50"/>
      <c r="E371" s="38"/>
      <c r="F371" s="38"/>
      <c r="G371" s="38"/>
      <c r="H371" s="39"/>
      <c r="I371" s="38"/>
      <c r="J371" s="38"/>
      <c r="K371" s="31"/>
    </row>
    <row r="372" spans="1:11" x14ac:dyDescent="0.25">
      <c r="A372" s="33"/>
      <c r="B372" s="31"/>
      <c r="C372" s="40" t="s">
        <v>20</v>
      </c>
      <c r="D372" s="50"/>
      <c r="E372" s="38">
        <f t="shared" si="103"/>
        <v>831.3</v>
      </c>
      <c r="F372" s="38">
        <v>831.3</v>
      </c>
      <c r="G372" s="38">
        <v>0</v>
      </c>
      <c r="H372" s="39">
        <v>0</v>
      </c>
      <c r="I372" s="38"/>
      <c r="J372" s="38"/>
      <c r="K372" s="31"/>
    </row>
    <row r="373" spans="1:11" x14ac:dyDescent="0.25">
      <c r="A373" s="33"/>
      <c r="B373" s="31"/>
      <c r="C373" s="40" t="s">
        <v>21</v>
      </c>
      <c r="D373" s="50"/>
      <c r="E373" s="38"/>
      <c r="F373" s="38"/>
      <c r="G373" s="38"/>
      <c r="H373" s="39"/>
      <c r="I373" s="38"/>
      <c r="J373" s="38"/>
      <c r="K373" s="31"/>
    </row>
    <row r="374" spans="1:11" ht="15" customHeight="1" x14ac:dyDescent="0.25">
      <c r="A374" s="29" t="s">
        <v>141</v>
      </c>
      <c r="B374" s="26" t="s">
        <v>142</v>
      </c>
      <c r="C374" s="24" t="s">
        <v>15</v>
      </c>
      <c r="D374" s="24" t="s">
        <v>69</v>
      </c>
      <c r="E374" s="25">
        <f>SUM(F374:J374)</f>
        <v>995.4</v>
      </c>
      <c r="F374" s="25">
        <f t="shared" ref="F374:J379" si="106">F380</f>
        <v>300</v>
      </c>
      <c r="G374" s="25">
        <f t="shared" si="106"/>
        <v>95.4</v>
      </c>
      <c r="H374" s="27">
        <f t="shared" si="106"/>
        <v>200</v>
      </c>
      <c r="I374" s="25">
        <f t="shared" si="106"/>
        <v>200</v>
      </c>
      <c r="J374" s="25">
        <f t="shared" si="106"/>
        <v>200</v>
      </c>
      <c r="K374" s="51"/>
    </row>
    <row r="375" spans="1:11" x14ac:dyDescent="0.25">
      <c r="A375" s="29"/>
      <c r="B375" s="26"/>
      <c r="C375" s="24" t="s">
        <v>17</v>
      </c>
      <c r="D375" s="24" t="s">
        <v>70</v>
      </c>
      <c r="E375" s="25">
        <f t="shared" ref="E375:E379" si="107">SUM(F375:J375)</f>
        <v>0</v>
      </c>
      <c r="F375" s="25">
        <f t="shared" si="106"/>
        <v>0</v>
      </c>
      <c r="G375" s="25">
        <f t="shared" si="106"/>
        <v>0</v>
      </c>
      <c r="H375" s="27">
        <f t="shared" si="106"/>
        <v>0</v>
      </c>
      <c r="I375" s="25">
        <f t="shared" si="106"/>
        <v>0</v>
      </c>
      <c r="J375" s="25">
        <f t="shared" si="106"/>
        <v>0</v>
      </c>
      <c r="K375" s="51"/>
    </row>
    <row r="376" spans="1:11" x14ac:dyDescent="0.25">
      <c r="A376" s="29"/>
      <c r="B376" s="26"/>
      <c r="C376" s="24" t="s">
        <v>18</v>
      </c>
      <c r="D376" s="63"/>
      <c r="E376" s="25">
        <f t="shared" si="107"/>
        <v>0</v>
      </c>
      <c r="F376" s="25">
        <f t="shared" si="106"/>
        <v>0</v>
      </c>
      <c r="G376" s="25">
        <f t="shared" si="106"/>
        <v>0</v>
      </c>
      <c r="H376" s="27">
        <f t="shared" si="106"/>
        <v>0</v>
      </c>
      <c r="I376" s="25">
        <f t="shared" si="106"/>
        <v>0</v>
      </c>
      <c r="J376" s="25">
        <f t="shared" si="106"/>
        <v>0</v>
      </c>
      <c r="K376" s="51"/>
    </row>
    <row r="377" spans="1:11" x14ac:dyDescent="0.25">
      <c r="A377" s="29"/>
      <c r="B377" s="26"/>
      <c r="C377" s="24" t="s">
        <v>19</v>
      </c>
      <c r="D377" s="63"/>
      <c r="E377" s="25">
        <f t="shared" si="107"/>
        <v>0</v>
      </c>
      <c r="F377" s="25">
        <f t="shared" si="106"/>
        <v>0</v>
      </c>
      <c r="G377" s="25">
        <f t="shared" si="106"/>
        <v>0</v>
      </c>
      <c r="H377" s="27">
        <f t="shared" si="106"/>
        <v>0</v>
      </c>
      <c r="I377" s="25">
        <f t="shared" si="106"/>
        <v>0</v>
      </c>
      <c r="J377" s="25">
        <f t="shared" si="106"/>
        <v>0</v>
      </c>
      <c r="K377" s="51"/>
    </row>
    <row r="378" spans="1:11" x14ac:dyDescent="0.25">
      <c r="A378" s="29"/>
      <c r="B378" s="26"/>
      <c r="C378" s="24" t="s">
        <v>20</v>
      </c>
      <c r="D378" s="63"/>
      <c r="E378" s="25">
        <f t="shared" si="107"/>
        <v>995.4</v>
      </c>
      <c r="F378" s="25">
        <f t="shared" si="106"/>
        <v>300</v>
      </c>
      <c r="G378" s="25">
        <f t="shared" si="106"/>
        <v>95.4</v>
      </c>
      <c r="H378" s="27">
        <f t="shared" si="106"/>
        <v>200</v>
      </c>
      <c r="I378" s="25">
        <f t="shared" si="106"/>
        <v>200</v>
      </c>
      <c r="J378" s="25">
        <f t="shared" si="106"/>
        <v>200</v>
      </c>
      <c r="K378" s="51"/>
    </row>
    <row r="379" spans="1:11" ht="14.4" customHeight="1" x14ac:dyDescent="0.25">
      <c r="A379" s="29"/>
      <c r="B379" s="26"/>
      <c r="C379" s="24" t="s">
        <v>21</v>
      </c>
      <c r="D379" s="63"/>
      <c r="E379" s="25">
        <f t="shared" si="107"/>
        <v>0</v>
      </c>
      <c r="F379" s="25">
        <f>F385</f>
        <v>0</v>
      </c>
      <c r="G379" s="25">
        <f t="shared" si="106"/>
        <v>0</v>
      </c>
      <c r="H379" s="27">
        <f t="shared" si="106"/>
        <v>0</v>
      </c>
      <c r="I379" s="25">
        <f t="shared" si="106"/>
        <v>0</v>
      </c>
      <c r="J379" s="25">
        <f t="shared" si="106"/>
        <v>0</v>
      </c>
      <c r="K379" s="51"/>
    </row>
    <row r="380" spans="1:11" x14ac:dyDescent="0.25">
      <c r="A380" s="33" t="s">
        <v>143</v>
      </c>
      <c r="B380" s="31" t="s">
        <v>144</v>
      </c>
      <c r="C380" s="40" t="s">
        <v>15</v>
      </c>
      <c r="D380" s="40" t="s">
        <v>69</v>
      </c>
      <c r="E380" s="38">
        <f>SUM(F380:J380)</f>
        <v>995.4</v>
      </c>
      <c r="F380" s="38">
        <f>SUM(F381:F385)</f>
        <v>300</v>
      </c>
      <c r="G380" s="38">
        <f t="shared" ref="G380:J380" si="108">SUM(G381:G385)</f>
        <v>95.4</v>
      </c>
      <c r="H380" s="39">
        <f t="shared" si="108"/>
        <v>200</v>
      </c>
      <c r="I380" s="38">
        <f t="shared" si="108"/>
        <v>200</v>
      </c>
      <c r="J380" s="38">
        <f t="shared" si="108"/>
        <v>200</v>
      </c>
      <c r="K380" s="31" t="s">
        <v>47</v>
      </c>
    </row>
    <row r="381" spans="1:11" x14ac:dyDescent="0.25">
      <c r="A381" s="33"/>
      <c r="B381" s="31"/>
      <c r="C381" s="40" t="s">
        <v>17</v>
      </c>
      <c r="D381" s="40" t="s">
        <v>70</v>
      </c>
      <c r="E381" s="38"/>
      <c r="F381" s="38"/>
      <c r="G381" s="38"/>
      <c r="H381" s="39"/>
      <c r="I381" s="38"/>
      <c r="J381" s="38"/>
      <c r="K381" s="31"/>
    </row>
    <row r="382" spans="1:11" x14ac:dyDescent="0.25">
      <c r="A382" s="33"/>
      <c r="B382" s="31"/>
      <c r="C382" s="40" t="s">
        <v>18</v>
      </c>
      <c r="D382" s="50"/>
      <c r="E382" s="38"/>
      <c r="F382" s="38"/>
      <c r="G382" s="38"/>
      <c r="H382" s="39"/>
      <c r="I382" s="38"/>
      <c r="J382" s="38"/>
      <c r="K382" s="31"/>
    </row>
    <row r="383" spans="1:11" x14ac:dyDescent="0.25">
      <c r="A383" s="33"/>
      <c r="B383" s="31"/>
      <c r="C383" s="40" t="s">
        <v>19</v>
      </c>
      <c r="D383" s="50"/>
      <c r="E383" s="38"/>
      <c r="F383" s="38"/>
      <c r="G383" s="38"/>
      <c r="H383" s="39"/>
      <c r="I383" s="38"/>
      <c r="J383" s="38"/>
      <c r="K383" s="31"/>
    </row>
    <row r="384" spans="1:11" x14ac:dyDescent="0.25">
      <c r="A384" s="33"/>
      <c r="B384" s="31"/>
      <c r="C384" s="40" t="s">
        <v>20</v>
      </c>
      <c r="D384" s="50"/>
      <c r="E384" s="38">
        <f>SUM(F384:J384)</f>
        <v>995.4</v>
      </c>
      <c r="F384" s="38">
        <v>300</v>
      </c>
      <c r="G384" s="38">
        <v>95.4</v>
      </c>
      <c r="H384" s="39">
        <v>200</v>
      </c>
      <c r="I384" s="38">
        <v>200</v>
      </c>
      <c r="J384" s="38">
        <v>200</v>
      </c>
      <c r="K384" s="31"/>
    </row>
    <row r="385" spans="1:11" x14ac:dyDescent="0.25">
      <c r="A385" s="33"/>
      <c r="B385" s="31"/>
      <c r="C385" s="40" t="s">
        <v>21</v>
      </c>
      <c r="D385" s="50"/>
      <c r="E385" s="38"/>
      <c r="F385" s="38"/>
      <c r="G385" s="38"/>
      <c r="H385" s="39"/>
      <c r="I385" s="38"/>
      <c r="J385" s="38"/>
      <c r="K385" s="31"/>
    </row>
    <row r="386" spans="1:11" x14ac:dyDescent="0.25">
      <c r="A386" s="29" t="s">
        <v>145</v>
      </c>
      <c r="B386" s="26" t="s">
        <v>146</v>
      </c>
      <c r="C386" s="24" t="s">
        <v>15</v>
      </c>
      <c r="D386" s="24" t="s">
        <v>69</v>
      </c>
      <c r="E386" s="25">
        <f>SUM(F386:I386)</f>
        <v>20</v>
      </c>
      <c r="F386" s="25">
        <f t="shared" ref="F386:J391" si="109">F392</f>
        <v>10</v>
      </c>
      <c r="G386" s="25">
        <f t="shared" si="109"/>
        <v>0</v>
      </c>
      <c r="H386" s="27">
        <f t="shared" si="109"/>
        <v>10</v>
      </c>
      <c r="I386" s="25">
        <f t="shared" si="109"/>
        <v>0</v>
      </c>
      <c r="J386" s="25">
        <f t="shared" si="109"/>
        <v>0</v>
      </c>
      <c r="K386" s="51"/>
    </row>
    <row r="387" spans="1:11" x14ac:dyDescent="0.25">
      <c r="A387" s="29"/>
      <c r="B387" s="26"/>
      <c r="C387" s="24" t="s">
        <v>17</v>
      </c>
      <c r="D387" s="24" t="s">
        <v>70</v>
      </c>
      <c r="E387" s="25">
        <f t="shared" ref="E387:E391" si="110">SUM(F387:I387)</f>
        <v>0</v>
      </c>
      <c r="F387" s="25">
        <f t="shared" si="109"/>
        <v>0</v>
      </c>
      <c r="G387" s="25">
        <f t="shared" si="109"/>
        <v>0</v>
      </c>
      <c r="H387" s="27">
        <f t="shared" si="109"/>
        <v>0</v>
      </c>
      <c r="I387" s="25">
        <f t="shared" si="109"/>
        <v>0</v>
      </c>
      <c r="J387" s="25">
        <f t="shared" si="109"/>
        <v>0</v>
      </c>
      <c r="K387" s="51"/>
    </row>
    <row r="388" spans="1:11" x14ac:dyDescent="0.25">
      <c r="A388" s="29"/>
      <c r="B388" s="26"/>
      <c r="C388" s="24" t="s">
        <v>18</v>
      </c>
      <c r="D388" s="63"/>
      <c r="E388" s="25">
        <f t="shared" si="110"/>
        <v>0</v>
      </c>
      <c r="F388" s="25">
        <f t="shared" si="109"/>
        <v>0</v>
      </c>
      <c r="G388" s="25">
        <f t="shared" si="109"/>
        <v>0</v>
      </c>
      <c r="H388" s="27">
        <f t="shared" si="109"/>
        <v>0</v>
      </c>
      <c r="I388" s="25">
        <f t="shared" si="109"/>
        <v>0</v>
      </c>
      <c r="J388" s="25">
        <f t="shared" si="109"/>
        <v>0</v>
      </c>
      <c r="K388" s="51"/>
    </row>
    <row r="389" spans="1:11" x14ac:dyDescent="0.25">
      <c r="A389" s="29"/>
      <c r="B389" s="26"/>
      <c r="C389" s="24" t="s">
        <v>19</v>
      </c>
      <c r="D389" s="63"/>
      <c r="E389" s="25">
        <f t="shared" si="110"/>
        <v>0</v>
      </c>
      <c r="F389" s="25">
        <f t="shared" si="109"/>
        <v>0</v>
      </c>
      <c r="G389" s="25">
        <f t="shared" si="109"/>
        <v>0</v>
      </c>
      <c r="H389" s="27">
        <f t="shared" si="109"/>
        <v>0</v>
      </c>
      <c r="I389" s="25">
        <f t="shared" si="109"/>
        <v>0</v>
      </c>
      <c r="J389" s="25">
        <f t="shared" si="109"/>
        <v>0</v>
      </c>
      <c r="K389" s="51"/>
    </row>
    <row r="390" spans="1:11" x14ac:dyDescent="0.25">
      <c r="A390" s="29"/>
      <c r="B390" s="26"/>
      <c r="C390" s="24" t="s">
        <v>20</v>
      </c>
      <c r="D390" s="63"/>
      <c r="E390" s="25">
        <f t="shared" si="110"/>
        <v>20</v>
      </c>
      <c r="F390" s="25">
        <f t="shared" si="109"/>
        <v>10</v>
      </c>
      <c r="G390" s="25">
        <f t="shared" si="109"/>
        <v>0</v>
      </c>
      <c r="H390" s="27">
        <f t="shared" si="109"/>
        <v>10</v>
      </c>
      <c r="I390" s="25">
        <f t="shared" si="109"/>
        <v>0</v>
      </c>
      <c r="J390" s="25">
        <f t="shared" si="109"/>
        <v>0</v>
      </c>
      <c r="K390" s="51"/>
    </row>
    <row r="391" spans="1:11" ht="27.6" customHeight="1" x14ac:dyDescent="0.25">
      <c r="A391" s="29"/>
      <c r="B391" s="26"/>
      <c r="C391" s="24" t="s">
        <v>21</v>
      </c>
      <c r="D391" s="63"/>
      <c r="E391" s="25">
        <f t="shared" si="110"/>
        <v>0</v>
      </c>
      <c r="F391" s="25">
        <f>F397</f>
        <v>0</v>
      </c>
      <c r="G391" s="25">
        <f t="shared" si="109"/>
        <v>0</v>
      </c>
      <c r="H391" s="27">
        <f t="shared" si="109"/>
        <v>0</v>
      </c>
      <c r="I391" s="25">
        <f t="shared" si="109"/>
        <v>0</v>
      </c>
      <c r="J391" s="25">
        <f t="shared" si="109"/>
        <v>0</v>
      </c>
      <c r="K391" s="51"/>
    </row>
    <row r="392" spans="1:11" ht="15" customHeight="1" x14ac:dyDescent="0.25">
      <c r="A392" s="33" t="s">
        <v>147</v>
      </c>
      <c r="B392" s="31" t="s">
        <v>148</v>
      </c>
      <c r="C392" s="40" t="s">
        <v>15</v>
      </c>
      <c r="D392" s="40" t="s">
        <v>69</v>
      </c>
      <c r="E392" s="38">
        <f>SUM(F392:I392)</f>
        <v>20</v>
      </c>
      <c r="F392" s="38">
        <f>SUM(F393:F397)</f>
        <v>10</v>
      </c>
      <c r="G392" s="38">
        <v>0</v>
      </c>
      <c r="H392" s="39">
        <f t="shared" ref="H392:J392" si="111">SUM(H393:H397)</f>
        <v>10</v>
      </c>
      <c r="I392" s="38">
        <f t="shared" si="111"/>
        <v>0</v>
      </c>
      <c r="J392" s="38">
        <f t="shared" si="111"/>
        <v>0</v>
      </c>
      <c r="K392" s="31" t="s">
        <v>47</v>
      </c>
    </row>
    <row r="393" spans="1:11" x14ac:dyDescent="0.25">
      <c r="A393" s="33"/>
      <c r="B393" s="31"/>
      <c r="C393" s="40" t="s">
        <v>17</v>
      </c>
      <c r="D393" s="40" t="s">
        <v>70</v>
      </c>
      <c r="E393" s="38"/>
      <c r="F393" s="38"/>
      <c r="G393" s="38"/>
      <c r="H393" s="39"/>
      <c r="I393" s="38"/>
      <c r="J393" s="38"/>
      <c r="K393" s="31"/>
    </row>
    <row r="394" spans="1:11" x14ac:dyDescent="0.25">
      <c r="A394" s="33"/>
      <c r="B394" s="31"/>
      <c r="C394" s="40" t="s">
        <v>18</v>
      </c>
      <c r="D394" s="50"/>
      <c r="E394" s="38"/>
      <c r="F394" s="38"/>
      <c r="G394" s="38"/>
      <c r="H394" s="39"/>
      <c r="I394" s="38"/>
      <c r="J394" s="38"/>
      <c r="K394" s="31"/>
    </row>
    <row r="395" spans="1:11" x14ac:dyDescent="0.25">
      <c r="A395" s="33"/>
      <c r="B395" s="31"/>
      <c r="C395" s="40" t="s">
        <v>19</v>
      </c>
      <c r="D395" s="50"/>
      <c r="E395" s="38"/>
      <c r="F395" s="38"/>
      <c r="G395" s="38"/>
      <c r="H395" s="39"/>
      <c r="I395" s="38"/>
      <c r="J395" s="38"/>
      <c r="K395" s="31"/>
    </row>
    <row r="396" spans="1:11" x14ac:dyDescent="0.25">
      <c r="A396" s="33"/>
      <c r="B396" s="31"/>
      <c r="C396" s="40" t="s">
        <v>20</v>
      </c>
      <c r="D396" s="50"/>
      <c r="E396" s="38">
        <f t="shared" ref="E396" si="112">SUM(F396:I396)</f>
        <v>20</v>
      </c>
      <c r="F396" s="38">
        <v>10</v>
      </c>
      <c r="G396" s="38">
        <v>0</v>
      </c>
      <c r="H396" s="39">
        <v>10</v>
      </c>
      <c r="I396" s="38">
        <v>0</v>
      </c>
      <c r="J396" s="38">
        <v>0</v>
      </c>
      <c r="K396" s="31"/>
    </row>
    <row r="397" spans="1:11" x14ac:dyDescent="0.25">
      <c r="A397" s="33"/>
      <c r="B397" s="31"/>
      <c r="C397" s="40" t="s">
        <v>21</v>
      </c>
      <c r="D397" s="50"/>
      <c r="E397" s="38"/>
      <c r="F397" s="38"/>
      <c r="G397" s="38"/>
      <c r="H397" s="39"/>
      <c r="I397" s="38"/>
      <c r="J397" s="38"/>
      <c r="K397" s="31"/>
    </row>
  </sheetData>
  <mergeCells count="232">
    <mergeCell ref="A386:A391"/>
    <mergeCell ref="B386:B391"/>
    <mergeCell ref="K386:K391"/>
    <mergeCell ref="A392:A397"/>
    <mergeCell ref="B392:B397"/>
    <mergeCell ref="K392:K397"/>
    <mergeCell ref="A374:A379"/>
    <mergeCell ref="B374:B379"/>
    <mergeCell ref="K374:K379"/>
    <mergeCell ref="A380:A385"/>
    <mergeCell ref="B380:B385"/>
    <mergeCell ref="K380:K385"/>
    <mergeCell ref="A362:A367"/>
    <mergeCell ref="B362:B367"/>
    <mergeCell ref="K362:K367"/>
    <mergeCell ref="A368:A373"/>
    <mergeCell ref="B368:B373"/>
    <mergeCell ref="K368:K373"/>
    <mergeCell ref="A350:A355"/>
    <mergeCell ref="B350:B355"/>
    <mergeCell ref="K350:K355"/>
    <mergeCell ref="A356:A361"/>
    <mergeCell ref="B356:B361"/>
    <mergeCell ref="K356:K361"/>
    <mergeCell ref="A338:A343"/>
    <mergeCell ref="B338:B343"/>
    <mergeCell ref="D338:D343"/>
    <mergeCell ref="K338:K343"/>
    <mergeCell ref="A344:A349"/>
    <mergeCell ref="B344:B349"/>
    <mergeCell ref="K344:K349"/>
    <mergeCell ref="A326:A331"/>
    <mergeCell ref="B326:B331"/>
    <mergeCell ref="D326:D331"/>
    <mergeCell ref="K326:K331"/>
    <mergeCell ref="A332:A337"/>
    <mergeCell ref="B332:B337"/>
    <mergeCell ref="D332:D337"/>
    <mergeCell ref="K332:K337"/>
    <mergeCell ref="A314:A319"/>
    <mergeCell ref="B314:B319"/>
    <mergeCell ref="A320:A325"/>
    <mergeCell ref="B320:B325"/>
    <mergeCell ref="D320:D325"/>
    <mergeCell ref="K320:K325"/>
    <mergeCell ref="A302:A307"/>
    <mergeCell ref="B302:B307"/>
    <mergeCell ref="K302:K307"/>
    <mergeCell ref="A308:A313"/>
    <mergeCell ref="B308:B313"/>
    <mergeCell ref="K308:K313"/>
    <mergeCell ref="A290:A295"/>
    <mergeCell ref="B290:B295"/>
    <mergeCell ref="K290:K295"/>
    <mergeCell ref="A296:A301"/>
    <mergeCell ref="B296:B301"/>
    <mergeCell ref="K296:K301"/>
    <mergeCell ref="A278:A283"/>
    <mergeCell ref="B278:B283"/>
    <mergeCell ref="K278:K283"/>
    <mergeCell ref="A284:A289"/>
    <mergeCell ref="B284:B289"/>
    <mergeCell ref="K284:K289"/>
    <mergeCell ref="A266:A271"/>
    <mergeCell ref="B266:B271"/>
    <mergeCell ref="K266:K271"/>
    <mergeCell ref="A272:A277"/>
    <mergeCell ref="B272:B277"/>
    <mergeCell ref="K272:K277"/>
    <mergeCell ref="A254:A259"/>
    <mergeCell ref="B254:B259"/>
    <mergeCell ref="K254:K259"/>
    <mergeCell ref="A260:A265"/>
    <mergeCell ref="B260:B265"/>
    <mergeCell ref="K260:K265"/>
    <mergeCell ref="A242:A247"/>
    <mergeCell ref="B242:B247"/>
    <mergeCell ref="K242:K247"/>
    <mergeCell ref="A248:A253"/>
    <mergeCell ref="B248:B253"/>
    <mergeCell ref="K248:K253"/>
    <mergeCell ref="A230:A235"/>
    <mergeCell ref="B230:B235"/>
    <mergeCell ref="K230:K235"/>
    <mergeCell ref="A236:A241"/>
    <mergeCell ref="B236:B241"/>
    <mergeCell ref="K236:K241"/>
    <mergeCell ref="A218:A223"/>
    <mergeCell ref="B218:B223"/>
    <mergeCell ref="K218:K223"/>
    <mergeCell ref="A224:A229"/>
    <mergeCell ref="B224:B229"/>
    <mergeCell ref="K224:K229"/>
    <mergeCell ref="A206:A211"/>
    <mergeCell ref="B206:B211"/>
    <mergeCell ref="K206:K211"/>
    <mergeCell ref="A212:A217"/>
    <mergeCell ref="B212:B217"/>
    <mergeCell ref="K212:K217"/>
    <mergeCell ref="A194:A199"/>
    <mergeCell ref="B194:B199"/>
    <mergeCell ref="K194:K199"/>
    <mergeCell ref="A200:A205"/>
    <mergeCell ref="B200:B205"/>
    <mergeCell ref="K200:K205"/>
    <mergeCell ref="A182:A187"/>
    <mergeCell ref="B182:B187"/>
    <mergeCell ref="K182:K187"/>
    <mergeCell ref="A188:A193"/>
    <mergeCell ref="B188:B193"/>
    <mergeCell ref="K188:K193"/>
    <mergeCell ref="A170:A175"/>
    <mergeCell ref="B170:B175"/>
    <mergeCell ref="K170:K175"/>
    <mergeCell ref="A176:A181"/>
    <mergeCell ref="B176:B181"/>
    <mergeCell ref="K176:K181"/>
    <mergeCell ref="A158:A163"/>
    <mergeCell ref="B158:B163"/>
    <mergeCell ref="D158:D163"/>
    <mergeCell ref="K158:K163"/>
    <mergeCell ref="A164:A169"/>
    <mergeCell ref="B164:B169"/>
    <mergeCell ref="D164:D169"/>
    <mergeCell ref="K164:K169"/>
    <mergeCell ref="A146:A151"/>
    <mergeCell ref="B146:B151"/>
    <mergeCell ref="D146:D151"/>
    <mergeCell ref="K146:K151"/>
    <mergeCell ref="A152:A157"/>
    <mergeCell ref="B152:B157"/>
    <mergeCell ref="D152:D157"/>
    <mergeCell ref="K152:K157"/>
    <mergeCell ref="A134:A139"/>
    <mergeCell ref="B134:B139"/>
    <mergeCell ref="D134:D139"/>
    <mergeCell ref="K134:K139"/>
    <mergeCell ref="A140:A145"/>
    <mergeCell ref="B140:B145"/>
    <mergeCell ref="D140:D145"/>
    <mergeCell ref="K140:K145"/>
    <mergeCell ref="A121:K121"/>
    <mergeCell ref="A122:A127"/>
    <mergeCell ref="B122:B127"/>
    <mergeCell ref="A128:A133"/>
    <mergeCell ref="B128:B133"/>
    <mergeCell ref="D128:D133"/>
    <mergeCell ref="K128:K133"/>
    <mergeCell ref="A108:A113"/>
    <mergeCell ref="B108:B113"/>
    <mergeCell ref="D108:D113"/>
    <mergeCell ref="K108:K113"/>
    <mergeCell ref="A114:A119"/>
    <mergeCell ref="B114:B119"/>
    <mergeCell ref="D114:D119"/>
    <mergeCell ref="K114:K119"/>
    <mergeCell ref="A96:A101"/>
    <mergeCell ref="B96:B101"/>
    <mergeCell ref="D96:D101"/>
    <mergeCell ref="K96:K101"/>
    <mergeCell ref="A102:A107"/>
    <mergeCell ref="B102:B107"/>
    <mergeCell ref="D102:D107"/>
    <mergeCell ref="K102:K107"/>
    <mergeCell ref="A82:A87"/>
    <mergeCell ref="B82:B87"/>
    <mergeCell ref="D82:D87"/>
    <mergeCell ref="K82:K87"/>
    <mergeCell ref="A89:K89"/>
    <mergeCell ref="A90:A95"/>
    <mergeCell ref="B90:B95"/>
    <mergeCell ref="D90:D95"/>
    <mergeCell ref="K90:K95"/>
    <mergeCell ref="A70:A75"/>
    <mergeCell ref="B70:B75"/>
    <mergeCell ref="D70:D75"/>
    <mergeCell ref="K70:K75"/>
    <mergeCell ref="A76:A81"/>
    <mergeCell ref="B76:B81"/>
    <mergeCell ref="D76:D81"/>
    <mergeCell ref="K76:K81"/>
    <mergeCell ref="A57:K57"/>
    <mergeCell ref="A58:A63"/>
    <mergeCell ref="B58:B63"/>
    <mergeCell ref="D58:D63"/>
    <mergeCell ref="K58:K63"/>
    <mergeCell ref="A64:A69"/>
    <mergeCell ref="B64:B69"/>
    <mergeCell ref="D64:D69"/>
    <mergeCell ref="K64:K69"/>
    <mergeCell ref="A45:A50"/>
    <mergeCell ref="B45:B50"/>
    <mergeCell ref="D45:D50"/>
    <mergeCell ref="K45:K50"/>
    <mergeCell ref="A51:A56"/>
    <mergeCell ref="B51:B56"/>
    <mergeCell ref="D51:D56"/>
    <mergeCell ref="K51:K56"/>
    <mergeCell ref="A32:A37"/>
    <mergeCell ref="B32:B37"/>
    <mergeCell ref="D32:D37"/>
    <mergeCell ref="K32:K37"/>
    <mergeCell ref="A38:K38"/>
    <mergeCell ref="A39:A44"/>
    <mergeCell ref="B39:B44"/>
    <mergeCell ref="D39:D44"/>
    <mergeCell ref="K39:K44"/>
    <mergeCell ref="A20:A25"/>
    <mergeCell ref="B20:B25"/>
    <mergeCell ref="D20:D25"/>
    <mergeCell ref="K20:K25"/>
    <mergeCell ref="A26:A31"/>
    <mergeCell ref="B26:B31"/>
    <mergeCell ref="D26:D31"/>
    <mergeCell ref="K26:K31"/>
    <mergeCell ref="A7:A12"/>
    <mergeCell ref="B7:B12"/>
    <mergeCell ref="D7:D12"/>
    <mergeCell ref="K7:K12"/>
    <mergeCell ref="A13:K13"/>
    <mergeCell ref="A14:A19"/>
    <mergeCell ref="B14:B19"/>
    <mergeCell ref="D14:D19"/>
    <mergeCell ref="K14:K19"/>
    <mergeCell ref="E1:K1"/>
    <mergeCell ref="B2:K2"/>
    <mergeCell ref="A4:A5"/>
    <mergeCell ref="B4:B5"/>
    <mergeCell ref="C4:C5"/>
    <mergeCell ref="D4:D5"/>
    <mergeCell ref="F4:J4"/>
    <mergeCell ref="K4:K5"/>
  </mergeCells>
  <pageMargins left="0.34" right="0.16" top="0.33" bottom="0.16" header="0.25" footer="0.15"/>
  <pageSetup paperSize="9" orientation="landscape" r:id="rId1"/>
  <rowBreaks count="12" manualBreakCount="12">
    <brk id="31" max="16383" man="1"/>
    <brk id="56" max="16383" man="1"/>
    <brk id="120" max="16383" man="1"/>
    <brk id="151" max="16383" man="1"/>
    <brk id="169" max="16383" man="1"/>
    <brk id="241" max="16383" man="1"/>
    <brk id="271" max="16383" man="1"/>
    <brk id="277" max="16383" man="1"/>
    <brk id="307" max="16383" man="1"/>
    <brk id="331" max="16383" man="1"/>
    <brk id="343" max="16383" man="1"/>
    <brk id="37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2024 -  январь  (3)</vt:lpstr>
      <vt:lpstr>'2024 -  январь  (3)'!Заголовки_для_печати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dcterms:created xsi:type="dcterms:W3CDTF">2024-04-15T10:55:38Z</dcterms:created>
  <dcterms:modified xsi:type="dcterms:W3CDTF">2024-04-15T10:56:55Z</dcterms:modified>
</cp:coreProperties>
</file>