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4 года\1 Постановления\Программа\"/>
    </mc:Choice>
  </mc:AlternateContent>
  <bookViews>
    <workbookView xWindow="0" yWindow="0" windowWidth="23040" windowHeight="8340"/>
  </bookViews>
  <sheets>
    <sheet name="2024 - июнь" sheetId="2" r:id="rId1"/>
  </sheets>
  <definedNames>
    <definedName name="_xlnm.Print_Titles" localSheetId="0">'2024 - июнь'!$4:$6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H43" i="2"/>
  <c r="E425" i="2"/>
  <c r="J421" i="2"/>
  <c r="J415" i="2" s="1"/>
  <c r="I421" i="2"/>
  <c r="H421" i="2"/>
  <c r="F421" i="2"/>
  <c r="E421" i="2"/>
  <c r="J420" i="2"/>
  <c r="I420" i="2"/>
  <c r="H420" i="2"/>
  <c r="G420" i="2"/>
  <c r="F420" i="2"/>
  <c r="J419" i="2"/>
  <c r="I419" i="2"/>
  <c r="H419" i="2"/>
  <c r="G419" i="2"/>
  <c r="F419" i="2"/>
  <c r="E419" i="2"/>
  <c r="J418" i="2"/>
  <c r="I418" i="2"/>
  <c r="H418" i="2"/>
  <c r="G418" i="2"/>
  <c r="F418" i="2"/>
  <c r="E418" i="2" s="1"/>
  <c r="J417" i="2"/>
  <c r="I417" i="2"/>
  <c r="H417" i="2"/>
  <c r="G417" i="2"/>
  <c r="F417" i="2"/>
  <c r="E417" i="2"/>
  <c r="J416" i="2"/>
  <c r="I416" i="2"/>
  <c r="H416" i="2"/>
  <c r="G416" i="2"/>
  <c r="F416" i="2"/>
  <c r="E416" i="2" s="1"/>
  <c r="I415" i="2"/>
  <c r="H415" i="2"/>
  <c r="G415" i="2"/>
  <c r="F415" i="2"/>
  <c r="E415" i="2"/>
  <c r="E413" i="2"/>
  <c r="J409" i="2"/>
  <c r="I409" i="2"/>
  <c r="H409" i="2"/>
  <c r="G409" i="2"/>
  <c r="F409" i="2"/>
  <c r="J408" i="2"/>
  <c r="I408" i="2"/>
  <c r="H408" i="2"/>
  <c r="G408" i="2"/>
  <c r="F408" i="2"/>
  <c r="E408" i="2" s="1"/>
  <c r="J407" i="2"/>
  <c r="I407" i="2"/>
  <c r="H407" i="2"/>
  <c r="G407" i="2"/>
  <c r="E407" i="2" s="1"/>
  <c r="F407" i="2"/>
  <c r="J406" i="2"/>
  <c r="I406" i="2"/>
  <c r="H406" i="2"/>
  <c r="G406" i="2"/>
  <c r="F406" i="2"/>
  <c r="E406" i="2"/>
  <c r="J405" i="2"/>
  <c r="I405" i="2"/>
  <c r="H405" i="2"/>
  <c r="G405" i="2"/>
  <c r="E405" i="2" s="1"/>
  <c r="F405" i="2"/>
  <c r="J404" i="2"/>
  <c r="I404" i="2"/>
  <c r="H404" i="2"/>
  <c r="G404" i="2"/>
  <c r="F404" i="2"/>
  <c r="E404" i="2" s="1"/>
  <c r="J403" i="2"/>
  <c r="I403" i="2"/>
  <c r="H403" i="2"/>
  <c r="G403" i="2"/>
  <c r="F403" i="2"/>
  <c r="H397" i="2"/>
  <c r="E395" i="2"/>
  <c r="E393" i="2"/>
  <c r="I391" i="2"/>
  <c r="H391" i="2"/>
  <c r="G391" i="2"/>
  <c r="E391" i="2" s="1"/>
  <c r="F391" i="2"/>
  <c r="E389" i="2"/>
  <c r="J385" i="2"/>
  <c r="I385" i="2"/>
  <c r="H385" i="2"/>
  <c r="G385" i="2"/>
  <c r="F385" i="2"/>
  <c r="E385" i="2" s="1"/>
  <c r="E383" i="2"/>
  <c r="J379" i="2"/>
  <c r="I379" i="2"/>
  <c r="H379" i="2"/>
  <c r="G379" i="2"/>
  <c r="G367" i="2" s="1"/>
  <c r="F379" i="2"/>
  <c r="E377" i="2"/>
  <c r="J373" i="2"/>
  <c r="I373" i="2"/>
  <c r="H373" i="2"/>
  <c r="E373" i="2" s="1"/>
  <c r="G373" i="2"/>
  <c r="F373" i="2"/>
  <c r="J372" i="2"/>
  <c r="I372" i="2"/>
  <c r="H372" i="2"/>
  <c r="G372" i="2"/>
  <c r="F372" i="2"/>
  <c r="E372" i="2" s="1"/>
  <c r="J371" i="2"/>
  <c r="I371" i="2"/>
  <c r="H371" i="2"/>
  <c r="E371" i="2" s="1"/>
  <c r="G371" i="2"/>
  <c r="F371" i="2"/>
  <c r="J370" i="2"/>
  <c r="I370" i="2"/>
  <c r="H370" i="2"/>
  <c r="G370" i="2"/>
  <c r="F370" i="2"/>
  <c r="J369" i="2"/>
  <c r="I369" i="2"/>
  <c r="H369" i="2"/>
  <c r="E369" i="2" s="1"/>
  <c r="G369" i="2"/>
  <c r="F369" i="2"/>
  <c r="J368" i="2"/>
  <c r="I368" i="2"/>
  <c r="H368" i="2"/>
  <c r="G368" i="2"/>
  <c r="F368" i="2"/>
  <c r="E368" i="2" s="1"/>
  <c r="I367" i="2"/>
  <c r="H361" i="2"/>
  <c r="E359" i="2"/>
  <c r="E357" i="2"/>
  <c r="J355" i="2"/>
  <c r="I355" i="2"/>
  <c r="H355" i="2"/>
  <c r="G355" i="2"/>
  <c r="F355" i="2"/>
  <c r="E355" i="2"/>
  <c r="F354" i="2"/>
  <c r="E354" i="2"/>
  <c r="F353" i="2"/>
  <c r="F299" i="2" s="1"/>
  <c r="E353" i="2"/>
  <c r="F352" i="2"/>
  <c r="E352" i="2"/>
  <c r="F351" i="2"/>
  <c r="F297" i="2" s="1"/>
  <c r="E297" i="2" s="1"/>
  <c r="E351" i="2"/>
  <c r="F350" i="2"/>
  <c r="E350" i="2"/>
  <c r="J349" i="2"/>
  <c r="I349" i="2"/>
  <c r="H349" i="2"/>
  <c r="G349" i="2"/>
  <c r="F349" i="2"/>
  <c r="E349" i="2"/>
  <c r="E347" i="2"/>
  <c r="E346" i="2"/>
  <c r="E345" i="2"/>
  <c r="G343" i="2"/>
  <c r="E343" i="2" s="1"/>
  <c r="F343" i="2"/>
  <c r="E342" i="2"/>
  <c r="E341" i="2"/>
  <c r="E340" i="2"/>
  <c r="E339" i="2"/>
  <c r="J337" i="2"/>
  <c r="I337" i="2"/>
  <c r="H337" i="2"/>
  <c r="G337" i="2"/>
  <c r="F337" i="2"/>
  <c r="E337" i="2"/>
  <c r="E335" i="2"/>
  <c r="I331" i="2"/>
  <c r="H331" i="2"/>
  <c r="G331" i="2"/>
  <c r="E331" i="2" s="1"/>
  <c r="F331" i="2"/>
  <c r="E329" i="2"/>
  <c r="I325" i="2"/>
  <c r="H325" i="2"/>
  <c r="G325" i="2"/>
  <c r="F325" i="2"/>
  <c r="E325" i="2" s="1"/>
  <c r="E324" i="2"/>
  <c r="E323" i="2"/>
  <c r="J319" i="2"/>
  <c r="I319" i="2"/>
  <c r="H319" i="2"/>
  <c r="G319" i="2"/>
  <c r="F319" i="2"/>
  <c r="E319" i="2" s="1"/>
  <c r="E317" i="2"/>
  <c r="J313" i="2"/>
  <c r="I313" i="2"/>
  <c r="H313" i="2"/>
  <c r="G313" i="2"/>
  <c r="F313" i="2"/>
  <c r="E313" i="2"/>
  <c r="E312" i="2"/>
  <c r="E311" i="2"/>
  <c r="J307" i="2"/>
  <c r="I307" i="2"/>
  <c r="H307" i="2"/>
  <c r="G307" i="2"/>
  <c r="F307" i="2"/>
  <c r="E307" i="2"/>
  <c r="E306" i="2"/>
  <c r="E305" i="2"/>
  <c r="J301" i="2"/>
  <c r="I301" i="2"/>
  <c r="H301" i="2"/>
  <c r="E301" i="2" s="1"/>
  <c r="G301" i="2"/>
  <c r="F301" i="2"/>
  <c r="J300" i="2"/>
  <c r="I300" i="2"/>
  <c r="H300" i="2"/>
  <c r="G300" i="2"/>
  <c r="F300" i="2"/>
  <c r="J299" i="2"/>
  <c r="I299" i="2"/>
  <c r="H299" i="2"/>
  <c r="G299" i="2"/>
  <c r="J298" i="2"/>
  <c r="I298" i="2"/>
  <c r="H298" i="2"/>
  <c r="G298" i="2"/>
  <c r="F298" i="2"/>
  <c r="E298" i="2" s="1"/>
  <c r="J297" i="2"/>
  <c r="I297" i="2"/>
  <c r="H297" i="2"/>
  <c r="G297" i="2"/>
  <c r="J296" i="2"/>
  <c r="I296" i="2"/>
  <c r="H296" i="2"/>
  <c r="G296" i="2"/>
  <c r="F296" i="2"/>
  <c r="E293" i="2"/>
  <c r="E291" i="2"/>
  <c r="J289" i="2"/>
  <c r="I289" i="2"/>
  <c r="H289" i="2"/>
  <c r="E289" i="2" s="1"/>
  <c r="G289" i="2"/>
  <c r="F289" i="2"/>
  <c r="E287" i="2"/>
  <c r="E285" i="2"/>
  <c r="J283" i="2"/>
  <c r="I283" i="2"/>
  <c r="H283" i="2"/>
  <c r="E283" i="2" s="1"/>
  <c r="G283" i="2"/>
  <c r="F283" i="2"/>
  <c r="E281" i="2"/>
  <c r="E280" i="2"/>
  <c r="J277" i="2"/>
  <c r="I277" i="2"/>
  <c r="H277" i="2"/>
  <c r="E277" i="2" s="1"/>
  <c r="G277" i="2"/>
  <c r="F277" i="2"/>
  <c r="E276" i="2"/>
  <c r="E275" i="2"/>
  <c r="E274" i="2"/>
  <c r="J271" i="2"/>
  <c r="J259" i="2" s="1"/>
  <c r="I271" i="2"/>
  <c r="H271" i="2"/>
  <c r="G271" i="2"/>
  <c r="G259" i="2" s="1"/>
  <c r="F271" i="2"/>
  <c r="F259" i="2" s="1"/>
  <c r="E271" i="2"/>
  <c r="E269" i="2"/>
  <c r="J265" i="2"/>
  <c r="I265" i="2"/>
  <c r="H265" i="2"/>
  <c r="E265" i="2" s="1"/>
  <c r="G265" i="2"/>
  <c r="F265" i="2"/>
  <c r="J264" i="2"/>
  <c r="I264" i="2"/>
  <c r="H264" i="2"/>
  <c r="G264" i="2"/>
  <c r="F264" i="2"/>
  <c r="E264" i="2" s="1"/>
  <c r="J263" i="2"/>
  <c r="I263" i="2"/>
  <c r="I143" i="2" s="1"/>
  <c r="I11" i="2" s="1"/>
  <c r="H263" i="2"/>
  <c r="G263" i="2"/>
  <c r="F263" i="2"/>
  <c r="E263" i="2"/>
  <c r="J262" i="2"/>
  <c r="I262" i="2"/>
  <c r="H262" i="2"/>
  <c r="G262" i="2"/>
  <c r="G142" i="2" s="1"/>
  <c r="F262" i="2"/>
  <c r="J261" i="2"/>
  <c r="I261" i="2"/>
  <c r="H261" i="2"/>
  <c r="E261" i="2" s="1"/>
  <c r="G261" i="2"/>
  <c r="F261" i="2"/>
  <c r="J260" i="2"/>
  <c r="I260" i="2"/>
  <c r="H260" i="2"/>
  <c r="G260" i="2"/>
  <c r="F260" i="2"/>
  <c r="E260" i="2" s="1"/>
  <c r="I259" i="2"/>
  <c r="E258" i="2"/>
  <c r="E257" i="2"/>
  <c r="E256" i="2"/>
  <c r="E255" i="2"/>
  <c r="E254" i="2"/>
  <c r="J253" i="2"/>
  <c r="I253" i="2"/>
  <c r="H253" i="2"/>
  <c r="G253" i="2"/>
  <c r="E253" i="2" s="1"/>
  <c r="F253" i="2"/>
  <c r="E252" i="2"/>
  <c r="E251" i="2"/>
  <c r="E249" i="2"/>
  <c r="J247" i="2"/>
  <c r="I247" i="2"/>
  <c r="H247" i="2"/>
  <c r="E247" i="2" s="1"/>
  <c r="G247" i="2"/>
  <c r="F247" i="2"/>
  <c r="E245" i="2"/>
  <c r="J241" i="2"/>
  <c r="I241" i="2"/>
  <c r="H241" i="2"/>
  <c r="E241" i="2"/>
  <c r="E239" i="2"/>
  <c r="J235" i="2"/>
  <c r="I235" i="2"/>
  <c r="H235" i="2"/>
  <c r="E235" i="2" s="1"/>
  <c r="G235" i="2"/>
  <c r="F235" i="2"/>
  <c r="F223" i="2" s="1"/>
  <c r="E233" i="2"/>
  <c r="J229" i="2"/>
  <c r="I229" i="2"/>
  <c r="H229" i="2"/>
  <c r="G229" i="2"/>
  <c r="E229" i="2" s="1"/>
  <c r="F229" i="2"/>
  <c r="J228" i="2"/>
  <c r="I228" i="2"/>
  <c r="H228" i="2"/>
  <c r="G228" i="2"/>
  <c r="F228" i="2"/>
  <c r="E228" i="2" s="1"/>
  <c r="J227" i="2"/>
  <c r="I227" i="2"/>
  <c r="H227" i="2"/>
  <c r="G227" i="2"/>
  <c r="F227" i="2"/>
  <c r="J226" i="2"/>
  <c r="I226" i="2"/>
  <c r="H226" i="2"/>
  <c r="G226" i="2"/>
  <c r="F226" i="2"/>
  <c r="E226" i="2" s="1"/>
  <c r="J225" i="2"/>
  <c r="I225" i="2"/>
  <c r="H225" i="2"/>
  <c r="G225" i="2"/>
  <c r="F225" i="2"/>
  <c r="J224" i="2"/>
  <c r="J140" i="2" s="1"/>
  <c r="J8" i="2" s="1"/>
  <c r="I224" i="2"/>
  <c r="I223" i="2" s="1"/>
  <c r="H224" i="2"/>
  <c r="G224" i="2"/>
  <c r="F224" i="2"/>
  <c r="E224" i="2"/>
  <c r="E221" i="2"/>
  <c r="E219" i="2"/>
  <c r="I217" i="2"/>
  <c r="H217" i="2"/>
  <c r="G217" i="2"/>
  <c r="G187" i="2" s="1"/>
  <c r="F217" i="2"/>
  <c r="E217" i="2" s="1"/>
  <c r="E215" i="2"/>
  <c r="E214" i="2"/>
  <c r="J211" i="2"/>
  <c r="I211" i="2"/>
  <c r="H211" i="2"/>
  <c r="G211" i="2"/>
  <c r="F211" i="2"/>
  <c r="E211" i="2" s="1"/>
  <c r="E209" i="2"/>
  <c r="J205" i="2"/>
  <c r="I205" i="2"/>
  <c r="H205" i="2"/>
  <c r="H187" i="2" s="1"/>
  <c r="G205" i="2"/>
  <c r="F205" i="2"/>
  <c r="E203" i="2"/>
  <c r="J199" i="2"/>
  <c r="J187" i="2" s="1"/>
  <c r="I199" i="2"/>
  <c r="I187" i="2" s="1"/>
  <c r="H199" i="2"/>
  <c r="G199" i="2"/>
  <c r="F199" i="2"/>
  <c r="F187" i="2" s="1"/>
  <c r="E199" i="2"/>
  <c r="E197" i="2"/>
  <c r="J193" i="2"/>
  <c r="I193" i="2"/>
  <c r="G193" i="2"/>
  <c r="F193" i="2"/>
  <c r="J192" i="2"/>
  <c r="I192" i="2"/>
  <c r="H192" i="2"/>
  <c r="G192" i="2"/>
  <c r="F192" i="2"/>
  <c r="E192" i="2" s="1"/>
  <c r="J191" i="2"/>
  <c r="I191" i="2"/>
  <c r="H191" i="2"/>
  <c r="G191" i="2"/>
  <c r="F191" i="2"/>
  <c r="J190" i="2"/>
  <c r="I190" i="2"/>
  <c r="H190" i="2"/>
  <c r="G190" i="2"/>
  <c r="F190" i="2"/>
  <c r="E190" i="2"/>
  <c r="J189" i="2"/>
  <c r="I189" i="2"/>
  <c r="H189" i="2"/>
  <c r="G189" i="2"/>
  <c r="E189" i="2" s="1"/>
  <c r="F189" i="2"/>
  <c r="J188" i="2"/>
  <c r="I188" i="2"/>
  <c r="H188" i="2"/>
  <c r="G188" i="2"/>
  <c r="F188" i="2"/>
  <c r="E188" i="2"/>
  <c r="E185" i="2"/>
  <c r="J181" i="2"/>
  <c r="I181" i="2"/>
  <c r="H181" i="2"/>
  <c r="H169" i="2" s="1"/>
  <c r="G181" i="2"/>
  <c r="G169" i="2" s="1"/>
  <c r="F181" i="2"/>
  <c r="E181" i="2" s="1"/>
  <c r="E179" i="2"/>
  <c r="J175" i="2"/>
  <c r="J169" i="2" s="1"/>
  <c r="I175" i="2"/>
  <c r="H175" i="2"/>
  <c r="G175" i="2"/>
  <c r="F175" i="2"/>
  <c r="E175" i="2" s="1"/>
  <c r="J174" i="2"/>
  <c r="I174" i="2"/>
  <c r="I144" i="2" s="1"/>
  <c r="H174" i="2"/>
  <c r="G174" i="2"/>
  <c r="F174" i="2"/>
  <c r="J173" i="2"/>
  <c r="J143" i="2" s="1"/>
  <c r="I173" i="2"/>
  <c r="H173" i="2"/>
  <c r="G173" i="2"/>
  <c r="G143" i="2" s="1"/>
  <c r="F173" i="2"/>
  <c r="F143" i="2" s="1"/>
  <c r="J172" i="2"/>
  <c r="I172" i="2"/>
  <c r="H172" i="2"/>
  <c r="H142" i="2" s="1"/>
  <c r="G172" i="2"/>
  <c r="F172" i="2"/>
  <c r="J171" i="2"/>
  <c r="J141" i="2" s="1"/>
  <c r="I171" i="2"/>
  <c r="I141" i="2" s="1"/>
  <c r="H171" i="2"/>
  <c r="G171" i="2"/>
  <c r="F171" i="2"/>
  <c r="F141" i="2" s="1"/>
  <c r="E171" i="2"/>
  <c r="J170" i="2"/>
  <c r="I170" i="2"/>
  <c r="H170" i="2"/>
  <c r="H140" i="2" s="1"/>
  <c r="G170" i="2"/>
  <c r="E170" i="2" s="1"/>
  <c r="F170" i="2"/>
  <c r="I169" i="2"/>
  <c r="F169" i="2"/>
  <c r="E169" i="2" s="1"/>
  <c r="E168" i="2"/>
  <c r="E167" i="2"/>
  <c r="E166" i="2"/>
  <c r="E165" i="2"/>
  <c r="E164" i="2"/>
  <c r="H163" i="2"/>
  <c r="G163" i="2"/>
  <c r="F163" i="2"/>
  <c r="E161" i="2"/>
  <c r="J157" i="2"/>
  <c r="J145" i="2" s="1"/>
  <c r="I157" i="2"/>
  <c r="I145" i="2" s="1"/>
  <c r="H157" i="2"/>
  <c r="G157" i="2"/>
  <c r="F157" i="2"/>
  <c r="F145" i="2" s="1"/>
  <c r="E157" i="2"/>
  <c r="E155" i="2"/>
  <c r="J151" i="2"/>
  <c r="I151" i="2"/>
  <c r="H151" i="2"/>
  <c r="E151" i="2" s="1"/>
  <c r="G151" i="2"/>
  <c r="F151" i="2"/>
  <c r="J150" i="2"/>
  <c r="J144" i="2" s="1"/>
  <c r="I150" i="2"/>
  <c r="H150" i="2"/>
  <c r="G150" i="2"/>
  <c r="F150" i="2"/>
  <c r="E150" i="2" s="1"/>
  <c r="J149" i="2"/>
  <c r="I149" i="2"/>
  <c r="H149" i="2"/>
  <c r="E149" i="2" s="1"/>
  <c r="G149" i="2"/>
  <c r="F149" i="2"/>
  <c r="J148" i="2"/>
  <c r="I148" i="2"/>
  <c r="H148" i="2"/>
  <c r="G148" i="2"/>
  <c r="F148" i="2"/>
  <c r="E148" i="2" s="1"/>
  <c r="J147" i="2"/>
  <c r="I147" i="2"/>
  <c r="H147" i="2"/>
  <c r="G147" i="2"/>
  <c r="F147" i="2"/>
  <c r="E147" i="2"/>
  <c r="J146" i="2"/>
  <c r="I146" i="2"/>
  <c r="H146" i="2"/>
  <c r="G146" i="2"/>
  <c r="F146" i="2"/>
  <c r="H145" i="2"/>
  <c r="G144" i="2"/>
  <c r="J142" i="2"/>
  <c r="H141" i="2"/>
  <c r="F140" i="2"/>
  <c r="E137" i="2"/>
  <c r="E136" i="2"/>
  <c r="E135" i="2"/>
  <c r="E134" i="2"/>
  <c r="E133" i="2"/>
  <c r="H132" i="2"/>
  <c r="E132" i="2" s="1"/>
  <c r="J131" i="2"/>
  <c r="I131" i="2"/>
  <c r="E131" i="2" s="1"/>
  <c r="H131" i="2"/>
  <c r="G131" i="2"/>
  <c r="F131" i="2"/>
  <c r="J130" i="2"/>
  <c r="I130" i="2"/>
  <c r="H130" i="2"/>
  <c r="G130" i="2"/>
  <c r="E130" i="2" s="1"/>
  <c r="F130" i="2"/>
  <c r="J129" i="2"/>
  <c r="I129" i="2"/>
  <c r="H129" i="2"/>
  <c r="E129" i="2" s="1"/>
  <c r="G129" i="2"/>
  <c r="F129" i="2"/>
  <c r="J128" i="2"/>
  <c r="I128" i="2"/>
  <c r="H128" i="2"/>
  <c r="G128" i="2"/>
  <c r="E128" i="2" s="1"/>
  <c r="F128" i="2"/>
  <c r="J127" i="2"/>
  <c r="I127" i="2"/>
  <c r="H127" i="2"/>
  <c r="G127" i="2"/>
  <c r="F127" i="2"/>
  <c r="E127" i="2" s="1"/>
  <c r="J126" i="2"/>
  <c r="I126" i="2"/>
  <c r="G126" i="2"/>
  <c r="F126" i="2"/>
  <c r="E124" i="2"/>
  <c r="E122" i="2"/>
  <c r="J120" i="2"/>
  <c r="I120" i="2"/>
  <c r="I114" i="2" s="1"/>
  <c r="I96" i="2" s="1"/>
  <c r="H120" i="2"/>
  <c r="H114" i="2" s="1"/>
  <c r="F120" i="2"/>
  <c r="J119" i="2"/>
  <c r="I119" i="2"/>
  <c r="H119" i="2"/>
  <c r="E119" i="2" s="1"/>
  <c r="G119" i="2"/>
  <c r="F119" i="2"/>
  <c r="J118" i="2"/>
  <c r="J100" i="2" s="1"/>
  <c r="I118" i="2"/>
  <c r="H118" i="2"/>
  <c r="G118" i="2"/>
  <c r="F118" i="2"/>
  <c r="J117" i="2"/>
  <c r="I117" i="2"/>
  <c r="H117" i="2"/>
  <c r="H99" i="2" s="1"/>
  <c r="G117" i="2"/>
  <c r="F117" i="2"/>
  <c r="J116" i="2"/>
  <c r="J98" i="2" s="1"/>
  <c r="I116" i="2"/>
  <c r="H116" i="2"/>
  <c r="G116" i="2"/>
  <c r="F116" i="2"/>
  <c r="J115" i="2"/>
  <c r="I115" i="2"/>
  <c r="H115" i="2"/>
  <c r="H97" i="2" s="1"/>
  <c r="G115" i="2"/>
  <c r="F115" i="2"/>
  <c r="E115" i="2"/>
  <c r="J114" i="2"/>
  <c r="G114" i="2"/>
  <c r="F114" i="2"/>
  <c r="E112" i="2"/>
  <c r="E110" i="2"/>
  <c r="J108" i="2"/>
  <c r="J102" i="2" s="1"/>
  <c r="J96" i="2" s="1"/>
  <c r="I108" i="2"/>
  <c r="H108" i="2"/>
  <c r="J107" i="2"/>
  <c r="J101" i="2" s="1"/>
  <c r="I107" i="2"/>
  <c r="H107" i="2"/>
  <c r="F107" i="2"/>
  <c r="E107" i="2"/>
  <c r="J106" i="2"/>
  <c r="I106" i="2"/>
  <c r="H106" i="2"/>
  <c r="G106" i="2"/>
  <c r="E106" i="2" s="1"/>
  <c r="F106" i="2"/>
  <c r="J105" i="2"/>
  <c r="J99" i="2" s="1"/>
  <c r="I105" i="2"/>
  <c r="H105" i="2"/>
  <c r="G105" i="2"/>
  <c r="F105" i="2"/>
  <c r="E105" i="2" s="1"/>
  <c r="J104" i="2"/>
  <c r="I104" i="2"/>
  <c r="H104" i="2"/>
  <c r="G104" i="2"/>
  <c r="F104" i="2"/>
  <c r="J103" i="2"/>
  <c r="J97" i="2" s="1"/>
  <c r="I103" i="2"/>
  <c r="H103" i="2"/>
  <c r="G103" i="2"/>
  <c r="F103" i="2"/>
  <c r="E103" i="2" s="1"/>
  <c r="I102" i="2"/>
  <c r="H102" i="2"/>
  <c r="G102" i="2"/>
  <c r="E102" i="2" s="1"/>
  <c r="F102" i="2"/>
  <c r="I101" i="2"/>
  <c r="G101" i="2"/>
  <c r="F101" i="2"/>
  <c r="I100" i="2"/>
  <c r="H100" i="2"/>
  <c r="I99" i="2"/>
  <c r="G99" i="2"/>
  <c r="F99" i="2"/>
  <c r="I98" i="2"/>
  <c r="H98" i="2"/>
  <c r="G98" i="2"/>
  <c r="I97" i="2"/>
  <c r="G97" i="2"/>
  <c r="G96" i="2"/>
  <c r="E92" i="2"/>
  <c r="E90" i="2"/>
  <c r="I88" i="2"/>
  <c r="H88" i="2"/>
  <c r="G88" i="2"/>
  <c r="G82" i="2" s="1"/>
  <c r="F88" i="2"/>
  <c r="J87" i="2"/>
  <c r="J69" i="2" s="1"/>
  <c r="I87" i="2"/>
  <c r="H87" i="2"/>
  <c r="G87" i="2"/>
  <c r="F87" i="2"/>
  <c r="F69" i="2" s="1"/>
  <c r="E87" i="2"/>
  <c r="J86" i="2"/>
  <c r="I86" i="2"/>
  <c r="H86" i="2"/>
  <c r="H68" i="2" s="1"/>
  <c r="G86" i="2"/>
  <c r="F86" i="2"/>
  <c r="J85" i="2"/>
  <c r="J67" i="2" s="1"/>
  <c r="I85" i="2"/>
  <c r="H85" i="2"/>
  <c r="H67" i="2" s="1"/>
  <c r="H10" i="2" s="1"/>
  <c r="G85" i="2"/>
  <c r="F85" i="2"/>
  <c r="F67" i="2" s="1"/>
  <c r="J84" i="2"/>
  <c r="I84" i="2"/>
  <c r="H84" i="2"/>
  <c r="H66" i="2" s="1"/>
  <c r="G84" i="2"/>
  <c r="F84" i="2"/>
  <c r="E84" i="2" s="1"/>
  <c r="J83" i="2"/>
  <c r="J65" i="2" s="1"/>
  <c r="I83" i="2"/>
  <c r="H83" i="2"/>
  <c r="G83" i="2"/>
  <c r="F83" i="2"/>
  <c r="F65" i="2" s="1"/>
  <c r="J82" i="2"/>
  <c r="J64" i="2" s="1"/>
  <c r="I82" i="2"/>
  <c r="H82" i="2"/>
  <c r="H64" i="2" s="1"/>
  <c r="F82" i="2"/>
  <c r="E80" i="2"/>
  <c r="E78" i="2"/>
  <c r="I76" i="2"/>
  <c r="H76" i="2"/>
  <c r="G76" i="2"/>
  <c r="F76" i="2"/>
  <c r="E76" i="2" s="1"/>
  <c r="J75" i="2"/>
  <c r="I75" i="2"/>
  <c r="I69" i="2" s="1"/>
  <c r="H75" i="2"/>
  <c r="G75" i="2"/>
  <c r="F75" i="2"/>
  <c r="E75" i="2"/>
  <c r="E69" i="2" s="1"/>
  <c r="J74" i="2"/>
  <c r="I74" i="2"/>
  <c r="H74" i="2"/>
  <c r="G74" i="2"/>
  <c r="G68" i="2" s="1"/>
  <c r="G11" i="2" s="1"/>
  <c r="F74" i="2"/>
  <c r="E74" i="2" s="1"/>
  <c r="E68" i="2" s="1"/>
  <c r="J73" i="2"/>
  <c r="I73" i="2"/>
  <c r="H73" i="2"/>
  <c r="G73" i="2"/>
  <c r="F73" i="2"/>
  <c r="E73" i="2"/>
  <c r="E67" i="2" s="1"/>
  <c r="J72" i="2"/>
  <c r="I72" i="2"/>
  <c r="H72" i="2"/>
  <c r="G72" i="2"/>
  <c r="G66" i="2" s="1"/>
  <c r="F72" i="2"/>
  <c r="E72" i="2" s="1"/>
  <c r="E66" i="2" s="1"/>
  <c r="J71" i="2"/>
  <c r="I71" i="2"/>
  <c r="I65" i="2" s="1"/>
  <c r="H71" i="2"/>
  <c r="H65" i="2" s="1"/>
  <c r="G71" i="2"/>
  <c r="F71" i="2"/>
  <c r="E71" i="2"/>
  <c r="J70" i="2"/>
  <c r="I70" i="2"/>
  <c r="H70" i="2"/>
  <c r="G70" i="2"/>
  <c r="G64" i="2" s="1"/>
  <c r="F70" i="2"/>
  <c r="E70" i="2" s="1"/>
  <c r="E64" i="2" s="1"/>
  <c r="H69" i="2"/>
  <c r="G69" i="2"/>
  <c r="J68" i="2"/>
  <c r="I68" i="2"/>
  <c r="I67" i="2"/>
  <c r="G67" i="2"/>
  <c r="J66" i="2"/>
  <c r="J9" i="2" s="1"/>
  <c r="I66" i="2"/>
  <c r="G65" i="2"/>
  <c r="E65" i="2"/>
  <c r="I64" i="2"/>
  <c r="F64" i="2"/>
  <c r="I57" i="2"/>
  <c r="E55" i="2"/>
  <c r="E49" i="2" s="1"/>
  <c r="E43" i="2" s="1"/>
  <c r="E53" i="2"/>
  <c r="E47" i="2" s="1"/>
  <c r="E41" i="2" s="1"/>
  <c r="I51" i="2"/>
  <c r="H51" i="2"/>
  <c r="H45" i="2" s="1"/>
  <c r="H39" i="2" s="1"/>
  <c r="G51" i="2"/>
  <c r="G45" i="2" s="1"/>
  <c r="G39" i="2" s="1"/>
  <c r="F51" i="2"/>
  <c r="F45" i="2" s="1"/>
  <c r="F39" i="2" s="1"/>
  <c r="J50" i="2"/>
  <c r="I50" i="2"/>
  <c r="H50" i="2"/>
  <c r="H44" i="2" s="1"/>
  <c r="G50" i="2"/>
  <c r="F50" i="2"/>
  <c r="E50" i="2"/>
  <c r="J49" i="2"/>
  <c r="J43" i="2" s="1"/>
  <c r="I49" i="2"/>
  <c r="F49" i="2"/>
  <c r="F43" i="2" s="1"/>
  <c r="J48" i="2"/>
  <c r="I48" i="2"/>
  <c r="H48" i="2"/>
  <c r="H42" i="2" s="1"/>
  <c r="G48" i="2"/>
  <c r="G42" i="2" s="1"/>
  <c r="F48" i="2"/>
  <c r="E48" i="2"/>
  <c r="J47" i="2"/>
  <c r="J41" i="2" s="1"/>
  <c r="I47" i="2"/>
  <c r="I41" i="2" s="1"/>
  <c r="H47" i="2"/>
  <c r="H41" i="2" s="1"/>
  <c r="F47" i="2"/>
  <c r="J46" i="2"/>
  <c r="J40" i="2" s="1"/>
  <c r="I46" i="2"/>
  <c r="H46" i="2"/>
  <c r="G46" i="2"/>
  <c r="G40" i="2" s="1"/>
  <c r="F46" i="2"/>
  <c r="F40" i="2" s="1"/>
  <c r="E46" i="2"/>
  <c r="J45" i="2"/>
  <c r="I45" i="2"/>
  <c r="I39" i="2" s="1"/>
  <c r="J44" i="2"/>
  <c r="I44" i="2"/>
  <c r="G44" i="2"/>
  <c r="F44" i="2"/>
  <c r="E44" i="2"/>
  <c r="I43" i="2"/>
  <c r="G43" i="2"/>
  <c r="J42" i="2"/>
  <c r="I42" i="2"/>
  <c r="F42" i="2"/>
  <c r="E42" i="2"/>
  <c r="G41" i="2"/>
  <c r="F41" i="2"/>
  <c r="I40" i="2"/>
  <c r="H40" i="2"/>
  <c r="E40" i="2"/>
  <c r="J39" i="2"/>
  <c r="E36" i="2"/>
  <c r="E30" i="2" s="1"/>
  <c r="E34" i="2"/>
  <c r="E33" i="2"/>
  <c r="I32" i="2"/>
  <c r="E32" i="2" s="1"/>
  <c r="H32" i="2"/>
  <c r="G32" i="2"/>
  <c r="F32" i="2"/>
  <c r="I30" i="2"/>
  <c r="I24" i="2" s="1"/>
  <c r="F30" i="2"/>
  <c r="I28" i="2"/>
  <c r="F28" i="2"/>
  <c r="F22" i="2" s="1"/>
  <c r="F16" i="2" s="1"/>
  <c r="E28" i="2"/>
  <c r="I27" i="2"/>
  <c r="H27" i="2"/>
  <c r="H21" i="2" s="1"/>
  <c r="G27" i="2"/>
  <c r="G21" i="2" s="1"/>
  <c r="G15" i="2" s="1"/>
  <c r="F27" i="2"/>
  <c r="E27" i="2"/>
  <c r="I26" i="2"/>
  <c r="G26" i="2"/>
  <c r="G20" i="2" s="1"/>
  <c r="G14" i="2" s="1"/>
  <c r="J25" i="2"/>
  <c r="I25" i="2"/>
  <c r="H25" i="2"/>
  <c r="H19" i="2" s="1"/>
  <c r="E19" i="2" s="1"/>
  <c r="G25" i="2"/>
  <c r="F25" i="2"/>
  <c r="E25" i="2"/>
  <c r="J24" i="2"/>
  <c r="J18" i="2" s="1"/>
  <c r="J11" i="2" s="1"/>
  <c r="H24" i="2"/>
  <c r="F24" i="2"/>
  <c r="F18" i="2" s="1"/>
  <c r="E24" i="2"/>
  <c r="J23" i="2"/>
  <c r="I23" i="2"/>
  <c r="H23" i="2"/>
  <c r="H17" i="2" s="1"/>
  <c r="G23" i="2"/>
  <c r="G17" i="2" s="1"/>
  <c r="F23" i="2"/>
  <c r="E23" i="2"/>
  <c r="J22" i="2"/>
  <c r="J16" i="2" s="1"/>
  <c r="I22" i="2"/>
  <c r="I16" i="2" s="1"/>
  <c r="E22" i="2"/>
  <c r="J21" i="2"/>
  <c r="I21" i="2"/>
  <c r="F21" i="2"/>
  <c r="F15" i="2" s="1"/>
  <c r="E21" i="2"/>
  <c r="J20" i="2"/>
  <c r="I20" i="2"/>
  <c r="H20" i="2"/>
  <c r="H14" i="2" s="1"/>
  <c r="J19" i="2"/>
  <c r="J12" i="2" s="1"/>
  <c r="I19" i="2"/>
  <c r="I12" i="2" s="1"/>
  <c r="G19" i="2"/>
  <c r="F19" i="2"/>
  <c r="I18" i="2"/>
  <c r="E18" i="2" s="1"/>
  <c r="H18" i="2"/>
  <c r="G18" i="2"/>
  <c r="J17" i="2"/>
  <c r="I17" i="2"/>
  <c r="F17" i="2"/>
  <c r="H16" i="2"/>
  <c r="G16" i="2"/>
  <c r="J15" i="2"/>
  <c r="I15" i="2"/>
  <c r="H15" i="2"/>
  <c r="J14" i="2"/>
  <c r="I14" i="2"/>
  <c r="G12" i="2"/>
  <c r="J10" i="2"/>
  <c r="H9" i="2"/>
  <c r="H367" i="2" l="1"/>
  <c r="E379" i="2"/>
  <c r="E299" i="2"/>
  <c r="H295" i="2"/>
  <c r="H139" i="2" s="1"/>
  <c r="H144" i="2"/>
  <c r="E300" i="2"/>
  <c r="H259" i="2"/>
  <c r="E259" i="2"/>
  <c r="H223" i="2"/>
  <c r="E205" i="2"/>
  <c r="E99" i="2"/>
  <c r="H126" i="2"/>
  <c r="H96" i="2" s="1"/>
  <c r="G9" i="2"/>
  <c r="I9" i="2"/>
  <c r="E16" i="2"/>
  <c r="H8" i="2"/>
  <c r="I8" i="2"/>
  <c r="E101" i="2"/>
  <c r="G10" i="2"/>
  <c r="E17" i="2"/>
  <c r="I10" i="2"/>
  <c r="F8" i="2"/>
  <c r="E15" i="2"/>
  <c r="E141" i="2"/>
  <c r="E114" i="2"/>
  <c r="F96" i="2"/>
  <c r="F144" i="2"/>
  <c r="E116" i="2"/>
  <c r="F98" i="2"/>
  <c r="E98" i="2" s="1"/>
  <c r="F68" i="2"/>
  <c r="F11" i="2" s="1"/>
  <c r="E83" i="2"/>
  <c r="E88" i="2"/>
  <c r="E104" i="2"/>
  <c r="E108" i="2"/>
  <c r="E117" i="2"/>
  <c r="F142" i="2"/>
  <c r="H143" i="2"/>
  <c r="E143" i="2" s="1"/>
  <c r="E146" i="2"/>
  <c r="G145" i="2"/>
  <c r="G139" i="2" s="1"/>
  <c r="G7" i="2" s="1"/>
  <c r="I140" i="2"/>
  <c r="G141" i="2"/>
  <c r="E174" i="2"/>
  <c r="E193" i="2"/>
  <c r="G223" i="2"/>
  <c r="E227" i="2"/>
  <c r="F295" i="2"/>
  <c r="E296" i="2"/>
  <c r="J295" i="2"/>
  <c r="F66" i="2"/>
  <c r="F9" i="2" s="1"/>
  <c r="E9" i="2" s="1"/>
  <c r="E85" i="2"/>
  <c r="F26" i="2"/>
  <c r="E51" i="2"/>
  <c r="E45" i="2" s="1"/>
  <c r="E39" i="2" s="1"/>
  <c r="E86" i="2"/>
  <c r="F97" i="2"/>
  <c r="E97" i="2" s="1"/>
  <c r="G100" i="2"/>
  <c r="H101" i="2"/>
  <c r="H12" i="2" s="1"/>
  <c r="E120" i="2"/>
  <c r="E163" i="2"/>
  <c r="E172" i="2"/>
  <c r="E173" i="2"/>
  <c r="E191" i="2"/>
  <c r="E225" i="2"/>
  <c r="E262" i="2"/>
  <c r="G295" i="2"/>
  <c r="E370" i="2"/>
  <c r="F367" i="2"/>
  <c r="J367" i="2"/>
  <c r="E403" i="2"/>
  <c r="E409" i="2"/>
  <c r="E420" i="2"/>
  <c r="E187" i="2"/>
  <c r="E118" i="2"/>
  <c r="F100" i="2"/>
  <c r="E100" i="2" s="1"/>
  <c r="E82" i="2"/>
  <c r="G140" i="2"/>
  <c r="G8" i="2" s="1"/>
  <c r="F139" i="2"/>
  <c r="I142" i="2"/>
  <c r="J223" i="2"/>
  <c r="J139" i="2" s="1"/>
  <c r="J7" i="2" s="1"/>
  <c r="I295" i="2"/>
  <c r="I139" i="2" s="1"/>
  <c r="I7" i="2" s="1"/>
  <c r="E367" i="2" l="1"/>
  <c r="H7" i="2"/>
  <c r="E96" i="2"/>
  <c r="E126" i="2"/>
  <c r="E140" i="2"/>
  <c r="E144" i="2"/>
  <c r="F12" i="2"/>
  <c r="E12" i="2" s="1"/>
  <c r="H11" i="2"/>
  <c r="E295" i="2"/>
  <c r="E223" i="2"/>
  <c r="E26" i="2"/>
  <c r="E20" i="2" s="1"/>
  <c r="F20" i="2"/>
  <c r="F14" i="2" s="1"/>
  <c r="E142" i="2"/>
  <c r="F10" i="2"/>
  <c r="E10" i="2" s="1"/>
  <c r="E8" i="2"/>
  <c r="E145" i="2"/>
  <c r="E139" i="2"/>
  <c r="E14" i="2" l="1"/>
  <c r="F7" i="2"/>
  <c r="E7" i="2" s="1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H2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4957,4-3624,4=1333,0
</t>
        </r>
      </text>
    </comment>
  </commentList>
</comments>
</file>

<file path=xl/sharedStrings.xml><?xml version="1.0" encoding="utf-8"?>
<sst xmlns="http://schemas.openxmlformats.org/spreadsheetml/2006/main" count="683" uniqueCount="155">
  <si>
    <t xml:space="preserve">Перечень мероприятий, объемы и источники финансирования   муниципальной программы "Социально-экономическое  развитие муниципального образования  "Сусанинское сельское поселение на 2022 год и на плановый период 2022  -   2026 годов" </t>
  </si>
  <si>
    <t>№п/п</t>
  </si>
  <si>
    <t>Наименование структурного элемента</t>
  </si>
  <si>
    <t>Источники финансирования</t>
  </si>
  <si>
    <t>Годы реализации</t>
  </si>
  <si>
    <t>Всего (тыс. руб.)</t>
  </si>
  <si>
    <t>Объем финансирования по годам (тыс. руб.)</t>
  </si>
  <si>
    <t>Ответствен-ный исполнитель, соисполнитель, участник</t>
  </si>
  <si>
    <t>2022 год</t>
  </si>
  <si>
    <t>2023 год</t>
  </si>
  <si>
    <t>2024 год</t>
  </si>
  <si>
    <t>2025 год</t>
  </si>
  <si>
    <t>2026 год</t>
  </si>
  <si>
    <t>Итого по муниципальной программе</t>
  </si>
  <si>
    <t>Итого</t>
  </si>
  <si>
    <t>2022 - 2026г.г.</t>
  </si>
  <si>
    <t>Федеральный бюджет</t>
  </si>
  <si>
    <t>Бюджет ЛО</t>
  </si>
  <si>
    <t>Бюджет ГМР</t>
  </si>
  <si>
    <t>Бюджет поселения</t>
  </si>
  <si>
    <t>Внебюджетные источники</t>
  </si>
  <si>
    <t>I.                   ФЕДЕРАЛЬНЫЕ ПРОЕКТЫ</t>
  </si>
  <si>
    <t>1.</t>
  </si>
  <si>
    <t>Федеральные проекты, входящие в состав национальных проектов</t>
  </si>
  <si>
    <t>1.1..</t>
  </si>
  <si>
    <t>Мероприятия, направленные на достижение цели федерального проекта "Комфортная городская среда"</t>
  </si>
  <si>
    <t>2022 - 2025г.г.</t>
  </si>
  <si>
    <t xml:space="preserve">Ведущий специалист </t>
  </si>
  <si>
    <t>1.1.1</t>
  </si>
  <si>
    <t xml:space="preserve">Реализация   программ формирования современной  городской среды </t>
  </si>
  <si>
    <t xml:space="preserve">Благоустройство общественной территории  в пос. Кобралово, парк  "Дикси" </t>
  </si>
  <si>
    <t>II.                   РЕГИОНАЛЬНЫЕ ПРОЕКТЫ</t>
  </si>
  <si>
    <t>Региональный проект "Формирование комфортной городской сред"</t>
  </si>
  <si>
    <t>1.1.2</t>
  </si>
  <si>
    <t xml:space="preserve">Благоустройство общественной территории  по адресу ЛО, Гатчинский район, пос. Семрино,Большой проспект "Семринский школьный парк" </t>
  </si>
  <si>
    <t xml:space="preserve">Зам.главы администрации,  ведущий специалист </t>
  </si>
  <si>
    <t>1.1.3</t>
  </si>
  <si>
    <t xml:space="preserve">Благоустройство общественной территории  по адресу ЛО, Гатчинский район, пос. Сусанино,5 линия Сусанинский парк" </t>
  </si>
  <si>
    <t xml:space="preserve">III.                     ПРОЕКТНАЯ ЧАСТЬ        </t>
  </si>
  <si>
    <t>2.</t>
  </si>
  <si>
    <t xml:space="preserve">Мероприятия, направленные на достижение целей проектов </t>
  </si>
  <si>
    <t>2.1.</t>
  </si>
  <si>
    <t>Реализация комплекса мероприятий по борьбе с борщевиком Сосновского</t>
  </si>
  <si>
    <t>2.1.1</t>
  </si>
  <si>
    <t>2.2.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</si>
  <si>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</si>
  <si>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2.2.1</t>
  </si>
  <si>
    <t>Мероприятия по созданию мест (площадок) накопления твердых коммунальных отходов</t>
  </si>
  <si>
    <t>2022 - 2024г.г.</t>
  </si>
  <si>
    <t>Зам.главы администрации</t>
  </si>
  <si>
    <t>                   IV  ОТРАСЛЕВЫЕ ПРОЕКТЫ</t>
  </si>
  <si>
    <t>Мероприятия, направленные улучшение жилищных условий и обеспечение жильем отдельных категорий граждан</t>
  </si>
  <si>
    <t>Мероприятия по обеспечению жильем молодых семей</t>
  </si>
  <si>
    <t>V.                   ПРОЦЕССНАЯ ЧАСТЬ</t>
  </si>
  <si>
    <t>3.</t>
  </si>
  <si>
    <t xml:space="preserve">Комплексы процессных мероприятий </t>
  </si>
  <si>
    <t>3.1.</t>
  </si>
  <si>
    <t>Комплекс процессных мероприятий "Стимулирование экономической активности"</t>
  </si>
  <si>
    <t>3.1.1.</t>
  </si>
  <si>
    <t>Мероприятия по развитию и поддержке предпринимательства</t>
  </si>
  <si>
    <t>Зам.главы администра- ции</t>
  </si>
  <si>
    <t>3.1.2.</t>
  </si>
  <si>
    <t>Мероприятия по выполнению комплексных кадастровых работ</t>
  </si>
  <si>
    <t>1.2.</t>
  </si>
  <si>
    <t>Мероприятия  в области информационно-коммуникационных технологий и связи</t>
  </si>
  <si>
    <t>3.2.</t>
  </si>
  <si>
    <t>Комплекс процессных мероприятий "Обеспечение безопасности на территории"</t>
  </si>
  <si>
    <t>3.2.1.</t>
  </si>
  <si>
    <t>Мероприятия по обеспечению первичных мер пожарной безопасности</t>
  </si>
  <si>
    <t>3.2.2.</t>
  </si>
  <si>
    <t>Мероприятия по профилактике терроризма и экстремизма</t>
  </si>
  <si>
    <t>3.3.</t>
  </si>
  <si>
    <t>Комплекс процессных мероприятий "Благоустройство территории"</t>
  </si>
  <si>
    <t>3.3.1.</t>
  </si>
  <si>
    <t xml:space="preserve">Обеспечение деятельности подведомственных учреждений </t>
  </si>
  <si>
    <t>Директор МКУ "Центр благоустройства и ЖКХ"</t>
  </si>
  <si>
    <t>3.3.2.</t>
  </si>
  <si>
    <t>Проведение мероприятий по организации уличного освещения</t>
  </si>
  <si>
    <t>3.3.3.</t>
  </si>
  <si>
    <t>Мероприятия по организации и содержанию мест захоронений</t>
  </si>
  <si>
    <t>3.3.4.</t>
  </si>
  <si>
    <t>Прочие мероприятия по благоустройству территории поселения</t>
  </si>
  <si>
    <t>3.3.5.</t>
  </si>
  <si>
    <t>Поддержка развития общественной инфраструктуры муниципального значения</t>
  </si>
  <si>
    <t>3.4.</t>
  </si>
  <si>
    <t>Комплекс процессных мероприятий "Развитие культуры, организация праздничных мероприятий"</t>
  </si>
  <si>
    <t>3.4.1.</t>
  </si>
  <si>
    <t>Мероприятия по обеспечению деятельности подведомственных учреждений культуры</t>
  </si>
  <si>
    <t>Директор МКУК Сусанинский КДЦ</t>
  </si>
  <si>
    <t>3.4.2.</t>
  </si>
  <si>
    <t>Мероприятия по обеспечению деятельности библиотек</t>
  </si>
  <si>
    <t>3.4.3.</t>
  </si>
  <si>
    <t>Проведение культурно-массовых мероприятий к праздничным и памятным датам</t>
  </si>
  <si>
    <t>Ведущий специалист</t>
  </si>
  <si>
    <t>3.4.4.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</si>
  <si>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</si>
  <si>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3.4.6.</t>
  </si>
  <si>
    <t>зам.главы администрации</t>
  </si>
  <si>
    <t>3.5.</t>
  </si>
  <si>
    <t>Комплекс процессных мероприятий "Развитие физической культуры, спорта и молодежной политики"</t>
  </si>
  <si>
    <t>3.5.1.</t>
  </si>
  <si>
    <t>Организация и проведение культурно-массовых молодежных мероприятий</t>
  </si>
  <si>
    <t>3.5.2.</t>
  </si>
  <si>
    <t>Реализация комплекса мер по профилактике девиантного поведения молодежи и трудовой адаптации несовершеннолетних</t>
  </si>
  <si>
    <t>3.5.3.</t>
  </si>
  <si>
    <t xml:space="preserve">Организация и проведение   мероприятий в  области физической культуры и спорта </t>
  </si>
  <si>
    <t>3.5.4.</t>
  </si>
  <si>
    <t>3.5.5</t>
  </si>
  <si>
    <t>Поддержка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</si>
  <si>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>3.7.</t>
  </si>
  <si>
    <t>Комплекс процессных мероприятий «Содержание  автомобильных дорог "</t>
  </si>
  <si>
    <t>3.7.1.</t>
  </si>
  <si>
    <t>Содержание и уборка автомобильных дорог</t>
  </si>
  <si>
    <t>3.7.2.</t>
  </si>
  <si>
    <t>Проведение мероприятий по обеспечению безопасности дорожного движения</t>
  </si>
  <si>
    <t>3.7.3.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</si>
  <si>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</si>
  <si>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3.7.4.</t>
  </si>
  <si>
    <t>Ремонт автомобильных дорог общего пользования местного значения</t>
  </si>
  <si>
    <t>3.7.4.1</t>
  </si>
  <si>
    <t>Ремонт автомобильных дорог общего пользования местного значения п. Семрино, 1 линия</t>
  </si>
  <si>
    <t>3.7.4.2</t>
  </si>
  <si>
    <t>Ремонт автомобильных дорог общего пользования местного значения п. Кобралово, ул. Ленинградская</t>
  </si>
  <si>
    <t>3.7.5.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</si>
  <si>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</si>
  <si>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3.7.5.1</t>
  </si>
  <si>
    <t xml:space="preserve">Обустройство автомобильной дороги п. Сусанино,3 линия </t>
  </si>
  <si>
    <t>3.7.6.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</si>
  <si>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</si>
  <si>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3.7.6.1.</t>
  </si>
  <si>
    <t>Ремонт автомобильной дороги д. Виркино</t>
  </si>
  <si>
    <t>3.7.7.</t>
  </si>
  <si>
    <t>Капитальный ремонт автомобильной дороги п. Кобралово, Урожай -2</t>
  </si>
  <si>
    <t>3.8.</t>
  </si>
  <si>
    <t>Комплекс процессных мероприятий "Жилищно-коммунальное хозяйство"</t>
  </si>
  <si>
    <t>3.8.1.</t>
  </si>
  <si>
    <t>Мероприятия в области жилищного хозяйства</t>
  </si>
  <si>
    <t>3.8.2.</t>
  </si>
  <si>
    <t>Мероприятия в области коммунального хозяйства</t>
  </si>
  <si>
    <t>3.8.3.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</si>
  <si>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</si>
  <si>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3.8.4.</t>
  </si>
  <si>
    <t>Оказание поддержки гражданам, пострадавшим в результате пожара муниципального жилищного фонда</t>
  </si>
  <si>
    <t>3.8.5.</t>
  </si>
  <si>
    <t xml:space="preserve">Мероприятия в области коммунального хозяйства-приобретнеи коммунальной техники </t>
  </si>
  <si>
    <t>3.9.</t>
  </si>
  <si>
    <t>Комплекс процессных мероприятий "Энергосбережение и обеспечение энергоэффектиности "</t>
  </si>
  <si>
    <t>3.9.1</t>
  </si>
  <si>
    <t>Мероприятия по энергосбережению и повышению энергетической эффективности</t>
  </si>
  <si>
    <t>3.10.</t>
  </si>
  <si>
    <t>Комплекс процессных мероприятий "Формирование законопослушного поведения участников дорожного  движения"</t>
  </si>
  <si>
    <t>3.10.1.</t>
  </si>
  <si>
    <t>Организация и проведения мероприятий по профилактике дорожно-транспортных  происшествий</t>
  </si>
  <si>
    <t>Реализация мероприятий по развитию общественной инфраструктуры</t>
  </si>
  <si>
    <t>Приложение № 1 к муниципальной программе "Социально-экономическое развитие муниципального  образования "Сусанинское сельское поселение" на 2022 год и на плановый период 2023 - 2026 годов" (постановление от 24.06.2024 года №177)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</si>
</sst>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2" fillId="0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6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4" sqref="F4:J4"/>
    </sheetView>
  </sheetViews>
  <sheetFormatPr defaultColWidth="9.08984375" defaultRowHeight="14" x14ac:dyDescent="0.3"/>
  <cols>
    <col min="1" max="1" width="3.90625" style="1" customWidth="1"/>
    <col min="2" max="2" width="22.54296875" style="2" customWidth="1"/>
    <col min="3" max="3" width="28.54296875" style="2" customWidth="1"/>
    <col min="4" max="4" width="8" style="2" customWidth="1"/>
    <col min="5" max="5" width="14.54296875" style="2" customWidth="1"/>
    <col min="6" max="6" width="11.08984375" style="2" customWidth="1"/>
    <col min="7" max="7" width="12.453125" style="2" customWidth="1"/>
    <col min="8" max="8" width="11.453125" style="4" customWidth="1"/>
    <col min="9" max="10" width="10.54296875" style="2" customWidth="1"/>
    <col min="11" max="11" width="10.90625" style="2" customWidth="1"/>
    <col min="12" max="16384" width="9.08984375" style="2"/>
  </cols>
  <sheetData>
    <row r="1" spans="1:12" ht="41" customHeight="1" x14ac:dyDescent="0.3">
      <c r="E1" s="55" t="s">
        <v>154</v>
      </c>
      <c r="F1" s="55"/>
      <c r="G1" s="55"/>
      <c r="H1" s="55"/>
      <c r="I1" s="55"/>
      <c r="J1" s="55"/>
      <c r="K1" s="55"/>
      <c r="L1" s="3"/>
    </row>
    <row r="2" spans="1:12" ht="35.4" customHeight="1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3"/>
    </row>
    <row r="3" spans="1:12" ht="9" customHeight="1" x14ac:dyDescent="0.3"/>
    <row r="4" spans="1:12" ht="39" customHeight="1" x14ac:dyDescent="0.3">
      <c r="A4" s="57" t="s">
        <v>1</v>
      </c>
      <c r="B4" s="57" t="s">
        <v>2</v>
      </c>
      <c r="C4" s="57" t="s">
        <v>3</v>
      </c>
      <c r="D4" s="57" t="s">
        <v>4</v>
      </c>
      <c r="E4" s="5" t="s">
        <v>5</v>
      </c>
      <c r="F4" s="58" t="s">
        <v>6</v>
      </c>
      <c r="G4" s="59"/>
      <c r="H4" s="59"/>
      <c r="I4" s="59"/>
      <c r="J4" s="60"/>
      <c r="K4" s="61" t="s">
        <v>7</v>
      </c>
    </row>
    <row r="5" spans="1:12" x14ac:dyDescent="0.3">
      <c r="A5" s="57"/>
      <c r="B5" s="57"/>
      <c r="C5" s="57"/>
      <c r="D5" s="57"/>
      <c r="E5" s="5"/>
      <c r="F5" s="6" t="s">
        <v>8</v>
      </c>
      <c r="G5" s="6" t="s">
        <v>9</v>
      </c>
      <c r="H5" s="7" t="s">
        <v>10</v>
      </c>
      <c r="I5" s="6" t="s">
        <v>11</v>
      </c>
      <c r="J5" s="6" t="s">
        <v>12</v>
      </c>
      <c r="K5" s="61"/>
    </row>
    <row r="6" spans="1:12" ht="14.5" thickBot="1" x14ac:dyDescent="0.35">
      <c r="A6" s="8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10">
        <v>8</v>
      </c>
      <c r="I6" s="9">
        <v>9</v>
      </c>
      <c r="J6" s="9">
        <v>10</v>
      </c>
      <c r="K6" s="9">
        <v>11</v>
      </c>
    </row>
    <row r="7" spans="1:12" ht="15" customHeight="1" thickTop="1" x14ac:dyDescent="0.3">
      <c r="A7" s="53"/>
      <c r="B7" s="49" t="s">
        <v>13</v>
      </c>
      <c r="C7" s="13" t="s">
        <v>14</v>
      </c>
      <c r="D7" s="49" t="s">
        <v>15</v>
      </c>
      <c r="E7" s="11">
        <f>SUM(F7:J7)</f>
        <v>457531.30000000005</v>
      </c>
      <c r="F7" s="11">
        <f t="shared" ref="F7:G11" si="0">F14+F64+F139</f>
        <v>102154.4</v>
      </c>
      <c r="G7" s="11">
        <f t="shared" si="0"/>
        <v>101832.7</v>
      </c>
      <c r="H7" s="12">
        <f>H14+H39+H64+H96+H139</f>
        <v>113258.70000000001</v>
      </c>
      <c r="I7" s="11">
        <f t="shared" ref="I7:J7" si="1">I14+I39+I64+I96+I139</f>
        <v>75864.900000000009</v>
      </c>
      <c r="J7" s="11">
        <f t="shared" si="1"/>
        <v>64420.600000000006</v>
      </c>
      <c r="K7" s="50"/>
    </row>
    <row r="8" spans="1:12" ht="13.5" customHeight="1" x14ac:dyDescent="0.3">
      <c r="A8" s="53"/>
      <c r="B8" s="49"/>
      <c r="C8" s="15" t="s">
        <v>16</v>
      </c>
      <c r="D8" s="49"/>
      <c r="E8" s="11">
        <f t="shared" ref="E8:E10" si="2">SUM(F8:J8)</f>
        <v>5599.7000000000007</v>
      </c>
      <c r="F8" s="14">
        <f t="shared" si="0"/>
        <v>0</v>
      </c>
      <c r="G8" s="14">
        <f t="shared" si="0"/>
        <v>2512</v>
      </c>
      <c r="H8" s="12">
        <f>H15+H40+H65+H97+H140</f>
        <v>3087.7000000000003</v>
      </c>
      <c r="I8" s="14">
        <f t="shared" ref="I8:J12" si="3">I15+I65+I140</f>
        <v>0</v>
      </c>
      <c r="J8" s="14">
        <f t="shared" si="3"/>
        <v>0</v>
      </c>
      <c r="K8" s="39"/>
    </row>
    <row r="9" spans="1:12" x14ac:dyDescent="0.3">
      <c r="A9" s="53"/>
      <c r="B9" s="49"/>
      <c r="C9" s="15" t="s">
        <v>17</v>
      </c>
      <c r="D9" s="49"/>
      <c r="E9" s="11">
        <f t="shared" si="2"/>
        <v>40523.300000000003</v>
      </c>
      <c r="F9" s="14">
        <f t="shared" si="0"/>
        <v>10959.900000000001</v>
      </c>
      <c r="G9" s="14">
        <f t="shared" si="0"/>
        <v>18119.300000000003</v>
      </c>
      <c r="H9" s="16">
        <f>H16+H66+H141</f>
        <v>5422</v>
      </c>
      <c r="I9" s="14">
        <f t="shared" si="3"/>
        <v>3056.5</v>
      </c>
      <c r="J9" s="14">
        <f t="shared" si="3"/>
        <v>2965.6</v>
      </c>
      <c r="K9" s="39"/>
    </row>
    <row r="10" spans="1:12" x14ac:dyDescent="0.3">
      <c r="A10" s="53"/>
      <c r="B10" s="49"/>
      <c r="C10" s="15" t="s">
        <v>18</v>
      </c>
      <c r="D10" s="49"/>
      <c r="E10" s="11">
        <f t="shared" si="2"/>
        <v>39368.1</v>
      </c>
      <c r="F10" s="14">
        <f t="shared" si="0"/>
        <v>153.4</v>
      </c>
      <c r="G10" s="14">
        <f t="shared" si="0"/>
        <v>10146.6</v>
      </c>
      <c r="H10" s="16">
        <f>H17+H67+H142</f>
        <v>29068.1</v>
      </c>
      <c r="I10" s="14">
        <f t="shared" si="3"/>
        <v>0</v>
      </c>
      <c r="J10" s="14">
        <f t="shared" si="3"/>
        <v>0</v>
      </c>
      <c r="K10" s="39"/>
    </row>
    <row r="11" spans="1:12" x14ac:dyDescent="0.3">
      <c r="A11" s="53"/>
      <c r="B11" s="49"/>
      <c r="C11" s="15" t="s">
        <v>19</v>
      </c>
      <c r="D11" s="49"/>
      <c r="E11" s="11">
        <v>346021.2</v>
      </c>
      <c r="F11" s="14">
        <f t="shared" si="0"/>
        <v>91041.099999999991</v>
      </c>
      <c r="G11" s="14">
        <f t="shared" si="0"/>
        <v>71064.800000000003</v>
      </c>
      <c r="H11" s="16">
        <f>H18+H68+H143</f>
        <v>57747.700000000012</v>
      </c>
      <c r="I11" s="14">
        <f t="shared" si="3"/>
        <v>58024.900000000009</v>
      </c>
      <c r="J11" s="14">
        <f t="shared" si="3"/>
        <v>54462.600000000006</v>
      </c>
      <c r="K11" s="39"/>
    </row>
    <row r="12" spans="1:12" ht="17.399999999999999" customHeight="1" x14ac:dyDescent="0.3">
      <c r="A12" s="54"/>
      <c r="B12" s="50"/>
      <c r="C12" s="15" t="s">
        <v>20</v>
      </c>
      <c r="D12" s="50"/>
      <c r="E12" s="14">
        <f t="shared" ref="E12" si="4">SUM(F12:I12)</f>
        <v>0</v>
      </c>
      <c r="F12" s="14">
        <f>F19+F144</f>
        <v>0</v>
      </c>
      <c r="G12" s="14">
        <f>G19+G69+G144</f>
        <v>0</v>
      </c>
      <c r="H12" s="12">
        <f>H19+H44+H69+H101+H144</f>
        <v>0</v>
      </c>
      <c r="I12" s="14">
        <f t="shared" si="3"/>
        <v>0</v>
      </c>
      <c r="J12" s="14">
        <f t="shared" si="3"/>
        <v>0</v>
      </c>
      <c r="K12" s="39"/>
    </row>
    <row r="13" spans="1:12" ht="23.25" customHeight="1" x14ac:dyDescent="0.3">
      <c r="A13" s="39" t="s">
        <v>21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2" ht="15" customHeight="1" x14ac:dyDescent="0.3">
      <c r="A14" s="38" t="s">
        <v>22</v>
      </c>
      <c r="B14" s="39" t="s">
        <v>23</v>
      </c>
      <c r="C14" s="15" t="s">
        <v>14</v>
      </c>
      <c r="D14" s="48" t="s">
        <v>15</v>
      </c>
      <c r="E14" s="14">
        <f>SUM(F14:I14)</f>
        <v>10714.9</v>
      </c>
      <c r="F14" s="14">
        <f t="shared" ref="F14:J25" si="5">F20</f>
        <v>0</v>
      </c>
      <c r="G14" s="14">
        <f t="shared" si="5"/>
        <v>10714.9</v>
      </c>
      <c r="H14" s="16">
        <f t="shared" si="5"/>
        <v>0</v>
      </c>
      <c r="I14" s="14">
        <f t="shared" si="5"/>
        <v>0</v>
      </c>
      <c r="J14" s="14">
        <f t="shared" si="5"/>
        <v>0</v>
      </c>
      <c r="K14" s="33"/>
    </row>
    <row r="15" spans="1:12" ht="20.25" customHeight="1" x14ac:dyDescent="0.3">
      <c r="A15" s="38"/>
      <c r="B15" s="39"/>
      <c r="C15" s="15" t="s">
        <v>16</v>
      </c>
      <c r="D15" s="49"/>
      <c r="E15" s="14">
        <f t="shared" ref="E15:E75" si="6">SUM(F15:I15)</f>
        <v>2512</v>
      </c>
      <c r="F15" s="14">
        <f t="shared" si="5"/>
        <v>0</v>
      </c>
      <c r="G15" s="14">
        <f t="shared" si="5"/>
        <v>2512</v>
      </c>
      <c r="H15" s="16">
        <f t="shared" si="5"/>
        <v>0</v>
      </c>
      <c r="I15" s="14">
        <f t="shared" si="5"/>
        <v>0</v>
      </c>
      <c r="J15" s="14">
        <f t="shared" si="5"/>
        <v>0</v>
      </c>
      <c r="K15" s="33"/>
    </row>
    <row r="16" spans="1:12" x14ac:dyDescent="0.3">
      <c r="A16" s="38"/>
      <c r="B16" s="39"/>
      <c r="C16" s="15" t="s">
        <v>17</v>
      </c>
      <c r="D16" s="49"/>
      <c r="E16" s="14">
        <f t="shared" si="6"/>
        <v>5488</v>
      </c>
      <c r="F16" s="14">
        <f t="shared" si="5"/>
        <v>0</v>
      </c>
      <c r="G16" s="14">
        <f t="shared" si="5"/>
        <v>5488</v>
      </c>
      <c r="H16" s="16">
        <f t="shared" si="5"/>
        <v>0</v>
      </c>
      <c r="I16" s="14">
        <f t="shared" si="5"/>
        <v>0</v>
      </c>
      <c r="J16" s="14">
        <f t="shared" si="5"/>
        <v>0</v>
      </c>
      <c r="K16" s="33"/>
    </row>
    <row r="17" spans="1:11" x14ac:dyDescent="0.3">
      <c r="A17" s="38"/>
      <c r="B17" s="39"/>
      <c r="C17" s="15" t="s">
        <v>18</v>
      </c>
      <c r="D17" s="49"/>
      <c r="E17" s="14">
        <f t="shared" si="6"/>
        <v>0</v>
      </c>
      <c r="F17" s="14">
        <f t="shared" si="5"/>
        <v>0</v>
      </c>
      <c r="G17" s="14">
        <f t="shared" si="5"/>
        <v>0</v>
      </c>
      <c r="H17" s="16">
        <f t="shared" si="5"/>
        <v>0</v>
      </c>
      <c r="I17" s="14">
        <f t="shared" si="5"/>
        <v>0</v>
      </c>
      <c r="J17" s="14">
        <f t="shared" si="5"/>
        <v>0</v>
      </c>
      <c r="K17" s="33"/>
    </row>
    <row r="18" spans="1:11" x14ac:dyDescent="0.3">
      <c r="A18" s="38"/>
      <c r="B18" s="39"/>
      <c r="C18" s="15" t="s">
        <v>19</v>
      </c>
      <c r="D18" s="49"/>
      <c r="E18" s="14">
        <f t="shared" si="6"/>
        <v>2714.9</v>
      </c>
      <c r="F18" s="14">
        <f t="shared" si="5"/>
        <v>0</v>
      </c>
      <c r="G18" s="14">
        <f t="shared" si="5"/>
        <v>2714.9</v>
      </c>
      <c r="H18" s="16">
        <f t="shared" si="5"/>
        <v>0</v>
      </c>
      <c r="I18" s="14">
        <f t="shared" si="5"/>
        <v>0</v>
      </c>
      <c r="J18" s="14">
        <f t="shared" si="5"/>
        <v>0</v>
      </c>
      <c r="K18" s="33"/>
    </row>
    <row r="19" spans="1:11" ht="16.5" customHeight="1" x14ac:dyDescent="0.3">
      <c r="A19" s="38"/>
      <c r="B19" s="39"/>
      <c r="C19" s="26" t="s">
        <v>20</v>
      </c>
      <c r="D19" s="50"/>
      <c r="E19" s="14">
        <f t="shared" si="6"/>
        <v>0</v>
      </c>
      <c r="F19" s="14">
        <f>F25</f>
        <v>0</v>
      </c>
      <c r="G19" s="14">
        <f t="shared" si="5"/>
        <v>0</v>
      </c>
      <c r="H19" s="16">
        <f t="shared" si="5"/>
        <v>0</v>
      </c>
      <c r="I19" s="14">
        <f t="shared" si="5"/>
        <v>0</v>
      </c>
      <c r="J19" s="14">
        <f t="shared" si="5"/>
        <v>0</v>
      </c>
      <c r="K19" s="33"/>
    </row>
    <row r="20" spans="1:11" ht="16.5" customHeight="1" x14ac:dyDescent="0.3">
      <c r="A20" s="32" t="s">
        <v>24</v>
      </c>
      <c r="B20" s="39" t="s">
        <v>25</v>
      </c>
      <c r="C20" s="15" t="s">
        <v>14</v>
      </c>
      <c r="D20" s="34" t="s">
        <v>26</v>
      </c>
      <c r="E20" s="14">
        <f t="shared" ref="E20:I25" si="7">E26</f>
        <v>10714.9</v>
      </c>
      <c r="F20" s="14">
        <f t="shared" si="7"/>
        <v>0</v>
      </c>
      <c r="G20" s="14">
        <f t="shared" si="7"/>
        <v>10714.9</v>
      </c>
      <c r="H20" s="16">
        <f t="shared" si="7"/>
        <v>0</v>
      </c>
      <c r="I20" s="14">
        <f t="shared" si="7"/>
        <v>0</v>
      </c>
      <c r="J20" s="14">
        <f t="shared" si="5"/>
        <v>0</v>
      </c>
      <c r="K20" s="33" t="s">
        <v>27</v>
      </c>
    </row>
    <row r="21" spans="1:11" ht="16.5" customHeight="1" x14ac:dyDescent="0.3">
      <c r="A21" s="32"/>
      <c r="B21" s="39"/>
      <c r="C21" s="15" t="s">
        <v>16</v>
      </c>
      <c r="D21" s="35"/>
      <c r="E21" s="14">
        <f t="shared" si="7"/>
        <v>2512</v>
      </c>
      <c r="F21" s="14">
        <f t="shared" si="7"/>
        <v>0</v>
      </c>
      <c r="G21" s="14">
        <f t="shared" si="7"/>
        <v>2512</v>
      </c>
      <c r="H21" s="16">
        <f t="shared" si="7"/>
        <v>0</v>
      </c>
      <c r="I21" s="14">
        <f t="shared" si="7"/>
        <v>0</v>
      </c>
      <c r="J21" s="14">
        <f t="shared" si="5"/>
        <v>0</v>
      </c>
      <c r="K21" s="33"/>
    </row>
    <row r="22" spans="1:11" ht="16.5" customHeight="1" x14ac:dyDescent="0.3">
      <c r="A22" s="32"/>
      <c r="B22" s="39"/>
      <c r="C22" s="15" t="s">
        <v>17</v>
      </c>
      <c r="D22" s="35"/>
      <c r="E22" s="14">
        <f t="shared" si="7"/>
        <v>5488</v>
      </c>
      <c r="F22" s="14">
        <f t="shared" si="7"/>
        <v>0</v>
      </c>
      <c r="G22" s="14">
        <v>5488</v>
      </c>
      <c r="H22" s="16"/>
      <c r="I22" s="14">
        <f t="shared" si="7"/>
        <v>0</v>
      </c>
      <c r="J22" s="14">
        <f t="shared" si="5"/>
        <v>0</v>
      </c>
      <c r="K22" s="33"/>
    </row>
    <row r="23" spans="1:11" ht="16.5" customHeight="1" x14ac:dyDescent="0.3">
      <c r="A23" s="32"/>
      <c r="B23" s="39"/>
      <c r="C23" s="15" t="s">
        <v>18</v>
      </c>
      <c r="D23" s="35"/>
      <c r="E23" s="14">
        <f t="shared" si="7"/>
        <v>0</v>
      </c>
      <c r="F23" s="14">
        <f t="shared" si="7"/>
        <v>0</v>
      </c>
      <c r="G23" s="14">
        <f t="shared" si="7"/>
        <v>0</v>
      </c>
      <c r="H23" s="16">
        <f t="shared" si="7"/>
        <v>0</v>
      </c>
      <c r="I23" s="14">
        <f t="shared" si="7"/>
        <v>0</v>
      </c>
      <c r="J23" s="14">
        <f t="shared" si="5"/>
        <v>0</v>
      </c>
      <c r="K23" s="33"/>
    </row>
    <row r="24" spans="1:11" ht="16.5" customHeight="1" x14ac:dyDescent="0.3">
      <c r="A24" s="32"/>
      <c r="B24" s="39"/>
      <c r="C24" s="15" t="s">
        <v>19</v>
      </c>
      <c r="D24" s="35"/>
      <c r="E24" s="14">
        <f t="shared" si="7"/>
        <v>2714.9</v>
      </c>
      <c r="F24" s="14">
        <f t="shared" si="7"/>
        <v>0</v>
      </c>
      <c r="G24" s="14">
        <v>2714.9</v>
      </c>
      <c r="H24" s="16">
        <f t="shared" si="7"/>
        <v>0</v>
      </c>
      <c r="I24" s="14">
        <f t="shared" si="7"/>
        <v>0</v>
      </c>
      <c r="J24" s="14">
        <f t="shared" si="5"/>
        <v>0</v>
      </c>
      <c r="K24" s="33"/>
    </row>
    <row r="25" spans="1:11" ht="16.5" customHeight="1" x14ac:dyDescent="0.3">
      <c r="A25" s="32"/>
      <c r="B25" s="39"/>
      <c r="C25" s="26" t="s">
        <v>20</v>
      </c>
      <c r="D25" s="36"/>
      <c r="E25" s="14">
        <f>E31</f>
        <v>0</v>
      </c>
      <c r="F25" s="14">
        <f t="shared" si="7"/>
        <v>0</v>
      </c>
      <c r="G25" s="14">
        <f t="shared" si="7"/>
        <v>0</v>
      </c>
      <c r="H25" s="16">
        <f t="shared" si="7"/>
        <v>0</v>
      </c>
      <c r="I25" s="14">
        <f t="shared" si="7"/>
        <v>0</v>
      </c>
      <c r="J25" s="14">
        <f t="shared" si="5"/>
        <v>0</v>
      </c>
      <c r="K25" s="33"/>
    </row>
    <row r="26" spans="1:11" ht="16.5" customHeight="1" x14ac:dyDescent="0.3">
      <c r="A26" s="32" t="s">
        <v>28</v>
      </c>
      <c r="B26" s="52" t="s">
        <v>29</v>
      </c>
      <c r="C26" s="15" t="s">
        <v>14</v>
      </c>
      <c r="D26" s="34" t="s">
        <v>26</v>
      </c>
      <c r="E26" s="17">
        <f>SUM(F26:I26)</f>
        <v>10714.9</v>
      </c>
      <c r="F26" s="17">
        <f t="shared" ref="F26:I26" si="8">SUM(F27:F31)</f>
        <v>0</v>
      </c>
      <c r="G26" s="17">
        <f t="shared" si="8"/>
        <v>10714.9</v>
      </c>
      <c r="H26" s="18">
        <v>0</v>
      </c>
      <c r="I26" s="17">
        <f t="shared" si="8"/>
        <v>0</v>
      </c>
      <c r="J26" s="17">
        <v>0</v>
      </c>
      <c r="K26" s="33" t="s">
        <v>27</v>
      </c>
    </row>
    <row r="27" spans="1:11" ht="16.5" customHeight="1" x14ac:dyDescent="0.3">
      <c r="A27" s="32"/>
      <c r="B27" s="52"/>
      <c r="C27" s="19" t="s">
        <v>16</v>
      </c>
      <c r="D27" s="35"/>
      <c r="E27" s="17">
        <f t="shared" ref="E27:I30" si="9">E33</f>
        <v>2512</v>
      </c>
      <c r="F27" s="17">
        <f t="shared" si="9"/>
        <v>0</v>
      </c>
      <c r="G27" s="17">
        <f t="shared" si="9"/>
        <v>2512</v>
      </c>
      <c r="H27" s="18">
        <f t="shared" si="9"/>
        <v>0</v>
      </c>
      <c r="I27" s="17">
        <f t="shared" si="9"/>
        <v>0</v>
      </c>
      <c r="J27" s="17">
        <v>0</v>
      </c>
      <c r="K27" s="33"/>
    </row>
    <row r="28" spans="1:11" ht="16.5" customHeight="1" x14ac:dyDescent="0.3">
      <c r="A28" s="32"/>
      <c r="B28" s="52"/>
      <c r="C28" s="19" t="s">
        <v>17</v>
      </c>
      <c r="D28" s="35"/>
      <c r="E28" s="17">
        <f t="shared" si="9"/>
        <v>5488</v>
      </c>
      <c r="F28" s="17">
        <f t="shared" si="9"/>
        <v>0</v>
      </c>
      <c r="G28" s="17">
        <v>5488</v>
      </c>
      <c r="H28" s="18">
        <v>0</v>
      </c>
      <c r="I28" s="17">
        <f t="shared" si="9"/>
        <v>0</v>
      </c>
      <c r="J28" s="17">
        <v>0</v>
      </c>
      <c r="K28" s="33"/>
    </row>
    <row r="29" spans="1:11" ht="16.5" customHeight="1" x14ac:dyDescent="0.3">
      <c r="A29" s="32"/>
      <c r="B29" s="52"/>
      <c r="C29" s="19" t="s">
        <v>18</v>
      </c>
      <c r="D29" s="35"/>
      <c r="E29" s="17"/>
      <c r="F29" s="17"/>
      <c r="G29" s="17"/>
      <c r="H29" s="18"/>
      <c r="I29" s="17"/>
      <c r="J29" s="17"/>
      <c r="K29" s="33"/>
    </row>
    <row r="30" spans="1:11" ht="16.5" customHeight="1" x14ac:dyDescent="0.3">
      <c r="A30" s="32"/>
      <c r="B30" s="52"/>
      <c r="C30" s="19" t="s">
        <v>19</v>
      </c>
      <c r="D30" s="35"/>
      <c r="E30" s="17">
        <f t="shared" si="9"/>
        <v>2714.9</v>
      </c>
      <c r="F30" s="17">
        <f t="shared" si="9"/>
        <v>0</v>
      </c>
      <c r="G30" s="17">
        <v>2714.9</v>
      </c>
      <c r="H30" s="18">
        <v>0</v>
      </c>
      <c r="I30" s="17">
        <f t="shared" si="9"/>
        <v>0</v>
      </c>
      <c r="J30" s="17">
        <v>0</v>
      </c>
      <c r="K30" s="33"/>
    </row>
    <row r="31" spans="1:11" ht="17" customHeight="1" x14ac:dyDescent="0.3">
      <c r="A31" s="32"/>
      <c r="B31" s="52"/>
      <c r="C31" s="19" t="s">
        <v>20</v>
      </c>
      <c r="D31" s="36"/>
      <c r="E31" s="17"/>
      <c r="F31" s="17"/>
      <c r="G31" s="17"/>
      <c r="H31" s="18"/>
      <c r="I31" s="17"/>
      <c r="J31" s="17"/>
      <c r="K31" s="33"/>
    </row>
    <row r="32" spans="1:11" ht="16.5" customHeight="1" x14ac:dyDescent="0.3">
      <c r="A32" s="32" t="s">
        <v>28</v>
      </c>
      <c r="B32" s="33" t="s">
        <v>30</v>
      </c>
      <c r="C32" s="15" t="s">
        <v>14</v>
      </c>
      <c r="D32" s="34" t="s">
        <v>26</v>
      </c>
      <c r="E32" s="17">
        <f>SUM(F32:I32)</f>
        <v>10714.9</v>
      </c>
      <c r="F32" s="17">
        <f t="shared" ref="F32:I32" si="10">SUM(F33:F37)</f>
        <v>0</v>
      </c>
      <c r="G32" s="17">
        <f t="shared" si="10"/>
        <v>10714.9</v>
      </c>
      <c r="H32" s="18">
        <f t="shared" si="10"/>
        <v>0</v>
      </c>
      <c r="I32" s="17">
        <f t="shared" si="10"/>
        <v>0</v>
      </c>
      <c r="J32" s="17">
        <v>0</v>
      </c>
      <c r="K32" s="33" t="s">
        <v>27</v>
      </c>
    </row>
    <row r="33" spans="1:11" ht="16.5" customHeight="1" x14ac:dyDescent="0.3">
      <c r="A33" s="32"/>
      <c r="B33" s="33"/>
      <c r="C33" s="19" t="s">
        <v>16</v>
      </c>
      <c r="D33" s="35"/>
      <c r="E33" s="17">
        <f t="shared" ref="E33:E36" si="11">SUM(F33:I33)</f>
        <v>2512</v>
      </c>
      <c r="F33" s="17">
        <v>0</v>
      </c>
      <c r="G33" s="17">
        <v>2512</v>
      </c>
      <c r="H33" s="18">
        <v>0</v>
      </c>
      <c r="I33" s="17">
        <v>0</v>
      </c>
      <c r="J33" s="17">
        <v>0</v>
      </c>
      <c r="K33" s="33"/>
    </row>
    <row r="34" spans="1:11" ht="16.5" customHeight="1" x14ac:dyDescent="0.3">
      <c r="A34" s="32"/>
      <c r="B34" s="33"/>
      <c r="C34" s="19" t="s">
        <v>17</v>
      </c>
      <c r="D34" s="35"/>
      <c r="E34" s="17">
        <f t="shared" si="11"/>
        <v>5488</v>
      </c>
      <c r="F34" s="17">
        <v>0</v>
      </c>
      <c r="G34" s="17">
        <v>5488</v>
      </c>
      <c r="H34" s="18">
        <v>0</v>
      </c>
      <c r="I34" s="17">
        <v>0</v>
      </c>
      <c r="J34" s="17">
        <v>0</v>
      </c>
      <c r="K34" s="33"/>
    </row>
    <row r="35" spans="1:11" ht="16.5" customHeight="1" x14ac:dyDescent="0.3">
      <c r="A35" s="32"/>
      <c r="B35" s="33"/>
      <c r="C35" s="19" t="s">
        <v>18</v>
      </c>
      <c r="D35" s="35"/>
      <c r="E35" s="17"/>
      <c r="F35" s="17"/>
      <c r="G35" s="17"/>
      <c r="H35" s="18"/>
      <c r="I35" s="17"/>
      <c r="J35" s="17"/>
      <c r="K35" s="33"/>
    </row>
    <row r="36" spans="1:11" ht="16.5" customHeight="1" x14ac:dyDescent="0.3">
      <c r="A36" s="32"/>
      <c r="B36" s="33"/>
      <c r="C36" s="19" t="s">
        <v>19</v>
      </c>
      <c r="D36" s="35"/>
      <c r="E36" s="17">
        <f t="shared" si="11"/>
        <v>2714.9</v>
      </c>
      <c r="F36" s="17">
        <v>0</v>
      </c>
      <c r="G36" s="17">
        <v>2714.9</v>
      </c>
      <c r="H36" s="18">
        <v>0</v>
      </c>
      <c r="I36" s="17">
        <v>0</v>
      </c>
      <c r="J36" s="17">
        <v>0</v>
      </c>
      <c r="K36" s="33"/>
    </row>
    <row r="37" spans="1:11" ht="16.75" customHeight="1" x14ac:dyDescent="0.3">
      <c r="A37" s="32"/>
      <c r="B37" s="33"/>
      <c r="C37" s="19" t="s">
        <v>20</v>
      </c>
      <c r="D37" s="36"/>
      <c r="E37" s="17"/>
      <c r="F37" s="17"/>
      <c r="G37" s="17"/>
      <c r="H37" s="18"/>
      <c r="I37" s="17"/>
      <c r="J37" s="17"/>
      <c r="K37" s="33"/>
    </row>
    <row r="38" spans="1:11" ht="21" customHeight="1" x14ac:dyDescent="0.3">
      <c r="A38" s="39" t="s">
        <v>31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6.5" customHeight="1" x14ac:dyDescent="0.3">
      <c r="A39" s="38" t="s">
        <v>22</v>
      </c>
      <c r="B39" s="39" t="s">
        <v>32</v>
      </c>
      <c r="C39" s="15" t="s">
        <v>14</v>
      </c>
      <c r="D39" s="48" t="s">
        <v>15</v>
      </c>
      <c r="E39" s="14">
        <f t="shared" ref="E39:J50" si="12">E45</f>
        <v>14359</v>
      </c>
      <c r="F39" s="14">
        <f t="shared" si="12"/>
        <v>0</v>
      </c>
      <c r="G39" s="14">
        <f t="shared" si="12"/>
        <v>0</v>
      </c>
      <c r="H39" s="16">
        <f t="shared" si="12"/>
        <v>14359</v>
      </c>
      <c r="I39" s="14">
        <f t="shared" si="12"/>
        <v>14619.4</v>
      </c>
      <c r="J39" s="14">
        <f t="shared" si="12"/>
        <v>0</v>
      </c>
      <c r="K39" s="34"/>
    </row>
    <row r="40" spans="1:11" ht="16.5" customHeight="1" x14ac:dyDescent="0.3">
      <c r="A40" s="38"/>
      <c r="B40" s="39"/>
      <c r="C40" s="15" t="s">
        <v>16</v>
      </c>
      <c r="D40" s="49"/>
      <c r="E40" s="14">
        <f t="shared" si="12"/>
        <v>0</v>
      </c>
      <c r="F40" s="14">
        <f t="shared" si="12"/>
        <v>0</v>
      </c>
      <c r="G40" s="14">
        <f t="shared" si="12"/>
        <v>0</v>
      </c>
      <c r="H40" s="16">
        <f t="shared" si="12"/>
        <v>2696.9</v>
      </c>
      <c r="I40" s="14">
        <f t="shared" si="12"/>
        <v>0</v>
      </c>
      <c r="J40" s="14">
        <f t="shared" si="12"/>
        <v>0</v>
      </c>
      <c r="K40" s="35"/>
    </row>
    <row r="41" spans="1:11" ht="16.5" customHeight="1" x14ac:dyDescent="0.3">
      <c r="A41" s="38"/>
      <c r="B41" s="39"/>
      <c r="C41" s="15" t="s">
        <v>17</v>
      </c>
      <c r="D41" s="49"/>
      <c r="E41" s="14">
        <f t="shared" si="12"/>
        <v>5303.1</v>
      </c>
      <c r="F41" s="14">
        <f t="shared" si="12"/>
        <v>0</v>
      </c>
      <c r="G41" s="14">
        <f t="shared" si="12"/>
        <v>0</v>
      </c>
      <c r="H41" s="16">
        <f t="shared" si="12"/>
        <v>5303.1</v>
      </c>
      <c r="I41" s="14">
        <f t="shared" si="12"/>
        <v>10000</v>
      </c>
      <c r="J41" s="14">
        <f t="shared" si="12"/>
        <v>0</v>
      </c>
      <c r="K41" s="35"/>
    </row>
    <row r="42" spans="1:11" ht="16.5" customHeight="1" x14ac:dyDescent="0.3">
      <c r="A42" s="38"/>
      <c r="B42" s="39"/>
      <c r="C42" s="15" t="s">
        <v>18</v>
      </c>
      <c r="D42" s="49"/>
      <c r="E42" s="14">
        <f t="shared" si="12"/>
        <v>0</v>
      </c>
      <c r="F42" s="14">
        <f t="shared" si="12"/>
        <v>0</v>
      </c>
      <c r="G42" s="14">
        <f t="shared" si="12"/>
        <v>0</v>
      </c>
      <c r="H42" s="16">
        <f t="shared" si="12"/>
        <v>0</v>
      </c>
      <c r="I42" s="14">
        <f t="shared" si="12"/>
        <v>0</v>
      </c>
      <c r="J42" s="14">
        <f t="shared" si="12"/>
        <v>0</v>
      </c>
      <c r="K42" s="35"/>
    </row>
    <row r="43" spans="1:11" ht="16.5" customHeight="1" x14ac:dyDescent="0.3">
      <c r="A43" s="38"/>
      <c r="B43" s="39"/>
      <c r="C43" s="15" t="s">
        <v>19</v>
      </c>
      <c r="D43" s="49"/>
      <c r="E43" s="14">
        <f t="shared" si="12"/>
        <v>6359</v>
      </c>
      <c r="F43" s="14">
        <f t="shared" si="12"/>
        <v>0</v>
      </c>
      <c r="G43" s="14">
        <f t="shared" si="12"/>
        <v>0</v>
      </c>
      <c r="H43" s="16">
        <f>H49</f>
        <v>6359</v>
      </c>
      <c r="I43" s="14">
        <f t="shared" si="12"/>
        <v>4619.3999999999996</v>
      </c>
      <c r="J43" s="14">
        <f t="shared" si="12"/>
        <v>0</v>
      </c>
      <c r="K43" s="35"/>
    </row>
    <row r="44" spans="1:11" ht="16.5" customHeight="1" x14ac:dyDescent="0.3">
      <c r="A44" s="38"/>
      <c r="B44" s="39"/>
      <c r="C44" s="26" t="s">
        <v>20</v>
      </c>
      <c r="D44" s="50"/>
      <c r="E44" s="14">
        <f t="shared" si="12"/>
        <v>0</v>
      </c>
      <c r="F44" s="14">
        <f t="shared" si="12"/>
        <v>0</v>
      </c>
      <c r="G44" s="14">
        <f t="shared" si="12"/>
        <v>0</v>
      </c>
      <c r="H44" s="16">
        <f t="shared" si="12"/>
        <v>0</v>
      </c>
      <c r="I44" s="14">
        <f t="shared" si="12"/>
        <v>0</v>
      </c>
      <c r="J44" s="14">
        <f t="shared" si="12"/>
        <v>0</v>
      </c>
      <c r="K44" s="36"/>
    </row>
    <row r="45" spans="1:11" ht="16.5" customHeight="1" x14ac:dyDescent="0.3">
      <c r="A45" s="32" t="s">
        <v>24</v>
      </c>
      <c r="B45" s="52" t="s">
        <v>29</v>
      </c>
      <c r="C45" s="15" t="s">
        <v>14</v>
      </c>
      <c r="D45" s="34" t="s">
        <v>15</v>
      </c>
      <c r="E45" s="14">
        <f t="shared" si="12"/>
        <v>14359</v>
      </c>
      <c r="F45" s="14">
        <f t="shared" si="12"/>
        <v>0</v>
      </c>
      <c r="G45" s="14">
        <f t="shared" si="12"/>
        <v>0</v>
      </c>
      <c r="H45" s="16">
        <f t="shared" si="12"/>
        <v>14359</v>
      </c>
      <c r="I45" s="14">
        <f>I51+I57</f>
        <v>14619.4</v>
      </c>
      <c r="J45" s="14">
        <f t="shared" si="12"/>
        <v>0</v>
      </c>
      <c r="K45" s="34"/>
    </row>
    <row r="46" spans="1:11" ht="16.5" customHeight="1" x14ac:dyDescent="0.3">
      <c r="A46" s="32"/>
      <c r="B46" s="52"/>
      <c r="C46" s="15" t="s">
        <v>16</v>
      </c>
      <c r="D46" s="35"/>
      <c r="E46" s="14">
        <f t="shared" si="12"/>
        <v>0</v>
      </c>
      <c r="F46" s="14">
        <f t="shared" si="12"/>
        <v>0</v>
      </c>
      <c r="G46" s="14">
        <f t="shared" si="12"/>
        <v>0</v>
      </c>
      <c r="H46" s="16">
        <f t="shared" si="12"/>
        <v>2696.9</v>
      </c>
      <c r="I46" s="14">
        <f t="shared" ref="I46:I50" si="13">I52+I58</f>
        <v>0</v>
      </c>
      <c r="J46" s="14">
        <f t="shared" si="12"/>
        <v>0</v>
      </c>
      <c r="K46" s="35"/>
    </row>
    <row r="47" spans="1:11" ht="16.5" customHeight="1" x14ac:dyDescent="0.3">
      <c r="A47" s="32"/>
      <c r="B47" s="52"/>
      <c r="C47" s="15" t="s">
        <v>17</v>
      </c>
      <c r="D47" s="35"/>
      <c r="E47" s="14">
        <f t="shared" si="12"/>
        <v>5303.1</v>
      </c>
      <c r="F47" s="14">
        <f t="shared" si="12"/>
        <v>0</v>
      </c>
      <c r="G47" s="14">
        <v>0</v>
      </c>
      <c r="H47" s="16">
        <f t="shared" si="12"/>
        <v>5303.1</v>
      </c>
      <c r="I47" s="14">
        <f t="shared" si="13"/>
        <v>10000</v>
      </c>
      <c r="J47" s="14">
        <f t="shared" si="12"/>
        <v>0</v>
      </c>
      <c r="K47" s="35"/>
    </row>
    <row r="48" spans="1:11" ht="16.5" customHeight="1" x14ac:dyDescent="0.3">
      <c r="A48" s="32"/>
      <c r="B48" s="52"/>
      <c r="C48" s="15" t="s">
        <v>18</v>
      </c>
      <c r="D48" s="35"/>
      <c r="E48" s="14">
        <f t="shared" si="12"/>
        <v>0</v>
      </c>
      <c r="F48" s="14">
        <f t="shared" si="12"/>
        <v>0</v>
      </c>
      <c r="G48" s="14">
        <f t="shared" si="12"/>
        <v>0</v>
      </c>
      <c r="H48" s="16">
        <f t="shared" si="12"/>
        <v>0</v>
      </c>
      <c r="I48" s="14">
        <f t="shared" si="13"/>
        <v>0</v>
      </c>
      <c r="J48" s="14">
        <f t="shared" si="12"/>
        <v>0</v>
      </c>
      <c r="K48" s="35"/>
    </row>
    <row r="49" spans="1:11" ht="16.5" customHeight="1" x14ac:dyDescent="0.3">
      <c r="A49" s="32"/>
      <c r="B49" s="52"/>
      <c r="C49" s="15" t="s">
        <v>19</v>
      </c>
      <c r="D49" s="35"/>
      <c r="E49" s="14">
        <f t="shared" si="12"/>
        <v>6359</v>
      </c>
      <c r="F49" s="14">
        <f t="shared" si="12"/>
        <v>0</v>
      </c>
      <c r="G49" s="14">
        <v>0</v>
      </c>
      <c r="H49" s="16">
        <f>H55</f>
        <v>6359</v>
      </c>
      <c r="I49" s="14">
        <f t="shared" si="13"/>
        <v>4619.3999999999996</v>
      </c>
      <c r="J49" s="14">
        <f t="shared" si="12"/>
        <v>0</v>
      </c>
      <c r="K49" s="35"/>
    </row>
    <row r="50" spans="1:11" ht="16.5" customHeight="1" x14ac:dyDescent="0.3">
      <c r="A50" s="32"/>
      <c r="B50" s="52"/>
      <c r="C50" s="26" t="s">
        <v>20</v>
      </c>
      <c r="D50" s="36"/>
      <c r="E50" s="14">
        <f>E56</f>
        <v>0</v>
      </c>
      <c r="F50" s="14">
        <f t="shared" si="12"/>
        <v>0</v>
      </c>
      <c r="G50" s="14">
        <f t="shared" si="12"/>
        <v>0</v>
      </c>
      <c r="H50" s="16">
        <f t="shared" si="12"/>
        <v>0</v>
      </c>
      <c r="I50" s="14">
        <f t="shared" si="13"/>
        <v>0</v>
      </c>
      <c r="J50" s="14">
        <f t="shared" si="12"/>
        <v>0</v>
      </c>
      <c r="K50" s="36"/>
    </row>
    <row r="51" spans="1:11" ht="16.5" customHeight="1" x14ac:dyDescent="0.3">
      <c r="A51" s="32" t="s">
        <v>33</v>
      </c>
      <c r="B51" s="33" t="s">
        <v>34</v>
      </c>
      <c r="C51" s="15" t="s">
        <v>14</v>
      </c>
      <c r="D51" s="34" t="s">
        <v>15</v>
      </c>
      <c r="E51" s="17">
        <f>SUM(F51:I51)</f>
        <v>14359</v>
      </c>
      <c r="F51" s="17">
        <f t="shared" ref="F51:I51" si="14">SUM(F52:F56)</f>
        <v>0</v>
      </c>
      <c r="G51" s="17">
        <f t="shared" si="14"/>
        <v>0</v>
      </c>
      <c r="H51" s="18">
        <f t="shared" si="14"/>
        <v>14359</v>
      </c>
      <c r="I51" s="17">
        <f t="shared" si="14"/>
        <v>0</v>
      </c>
      <c r="J51" s="17">
        <v>0</v>
      </c>
      <c r="K51" s="33" t="s">
        <v>35</v>
      </c>
    </row>
    <row r="52" spans="1:11" ht="16.5" customHeight="1" x14ac:dyDescent="0.3">
      <c r="A52" s="32"/>
      <c r="B52" s="33"/>
      <c r="C52" s="19" t="s">
        <v>16</v>
      </c>
      <c r="D52" s="35"/>
      <c r="E52" s="17"/>
      <c r="F52" s="17"/>
      <c r="G52" s="17"/>
      <c r="H52" s="18">
        <v>2696.9</v>
      </c>
      <c r="I52" s="17"/>
      <c r="J52" s="17"/>
      <c r="K52" s="33"/>
    </row>
    <row r="53" spans="1:11" ht="16.5" customHeight="1" x14ac:dyDescent="0.3">
      <c r="A53" s="32"/>
      <c r="B53" s="33"/>
      <c r="C53" s="19" t="s">
        <v>17</v>
      </c>
      <c r="D53" s="35"/>
      <c r="E53" s="17">
        <f t="shared" ref="E53:E55" si="15">SUM(F53:I53)</f>
        <v>5303.1</v>
      </c>
      <c r="F53" s="17">
        <v>0</v>
      </c>
      <c r="G53" s="17">
        <v>0</v>
      </c>
      <c r="H53" s="18">
        <v>5303.1</v>
      </c>
      <c r="I53" s="17">
        <v>0</v>
      </c>
      <c r="J53" s="17">
        <v>0</v>
      </c>
      <c r="K53" s="33"/>
    </row>
    <row r="54" spans="1:11" ht="16.5" customHeight="1" x14ac:dyDescent="0.3">
      <c r="A54" s="32"/>
      <c r="B54" s="33"/>
      <c r="C54" s="19" t="s">
        <v>18</v>
      </c>
      <c r="D54" s="35"/>
      <c r="E54" s="17"/>
      <c r="F54" s="17"/>
      <c r="G54" s="17"/>
      <c r="H54" s="18"/>
      <c r="I54" s="17"/>
      <c r="J54" s="17"/>
      <c r="K54" s="33"/>
    </row>
    <row r="55" spans="1:11" ht="16.5" customHeight="1" x14ac:dyDescent="0.3">
      <c r="A55" s="32"/>
      <c r="B55" s="33"/>
      <c r="C55" s="19" t="s">
        <v>19</v>
      </c>
      <c r="D55" s="35"/>
      <c r="E55" s="17">
        <f t="shared" si="15"/>
        <v>6359</v>
      </c>
      <c r="F55" s="17">
        <v>0</v>
      </c>
      <c r="G55" s="17">
        <v>0</v>
      </c>
      <c r="H55" s="18">
        <v>6359</v>
      </c>
      <c r="I55" s="17">
        <v>0</v>
      </c>
      <c r="J55" s="17">
        <v>0</v>
      </c>
      <c r="K55" s="33"/>
    </row>
    <row r="56" spans="1:11" ht="16.5" customHeight="1" x14ac:dyDescent="0.3">
      <c r="A56" s="32"/>
      <c r="B56" s="33"/>
      <c r="C56" s="19" t="s">
        <v>20</v>
      </c>
      <c r="D56" s="36"/>
      <c r="E56" s="17"/>
      <c r="F56" s="17"/>
      <c r="G56" s="17"/>
      <c r="H56" s="18"/>
      <c r="I56" s="17"/>
      <c r="J56" s="17"/>
      <c r="K56" s="33"/>
    </row>
    <row r="57" spans="1:11" ht="16.5" customHeight="1" x14ac:dyDescent="0.3">
      <c r="A57" s="32" t="s">
        <v>36</v>
      </c>
      <c r="B57" s="33" t="s">
        <v>37</v>
      </c>
      <c r="C57" s="15" t="s">
        <v>14</v>
      </c>
      <c r="D57" s="34" t="s">
        <v>15</v>
      </c>
      <c r="E57" s="17"/>
      <c r="F57" s="17"/>
      <c r="G57" s="17"/>
      <c r="H57" s="18"/>
      <c r="I57" s="17">
        <f>SUM(I58:I62)</f>
        <v>14619.4</v>
      </c>
      <c r="J57" s="17"/>
      <c r="K57" s="19"/>
    </row>
    <row r="58" spans="1:11" ht="16.5" customHeight="1" x14ac:dyDescent="0.3">
      <c r="A58" s="32"/>
      <c r="B58" s="33"/>
      <c r="C58" s="19" t="s">
        <v>16</v>
      </c>
      <c r="D58" s="35"/>
      <c r="E58" s="17"/>
      <c r="F58" s="17"/>
      <c r="G58" s="17"/>
      <c r="H58" s="18"/>
      <c r="I58" s="17"/>
      <c r="J58" s="17"/>
      <c r="K58" s="19"/>
    </row>
    <row r="59" spans="1:11" ht="16.5" customHeight="1" x14ac:dyDescent="0.3">
      <c r="A59" s="32"/>
      <c r="B59" s="33"/>
      <c r="C59" s="19" t="s">
        <v>17</v>
      </c>
      <c r="D59" s="35"/>
      <c r="E59" s="17"/>
      <c r="F59" s="17"/>
      <c r="G59" s="17"/>
      <c r="H59" s="18"/>
      <c r="I59" s="17">
        <v>10000</v>
      </c>
      <c r="J59" s="17"/>
      <c r="K59" s="19"/>
    </row>
    <row r="60" spans="1:11" ht="16.5" customHeight="1" x14ac:dyDescent="0.3">
      <c r="A60" s="32"/>
      <c r="B60" s="33"/>
      <c r="C60" s="19" t="s">
        <v>18</v>
      </c>
      <c r="D60" s="35"/>
      <c r="E60" s="17"/>
      <c r="F60" s="17"/>
      <c r="G60" s="17"/>
      <c r="H60" s="18"/>
      <c r="I60" s="17"/>
      <c r="J60" s="17"/>
      <c r="K60" s="19"/>
    </row>
    <row r="61" spans="1:11" ht="16.5" customHeight="1" x14ac:dyDescent="0.3">
      <c r="A61" s="32"/>
      <c r="B61" s="33"/>
      <c r="C61" s="19" t="s">
        <v>19</v>
      </c>
      <c r="D61" s="35"/>
      <c r="E61" s="17"/>
      <c r="F61" s="17"/>
      <c r="G61" s="17"/>
      <c r="H61" s="18"/>
      <c r="I61" s="17">
        <v>4619.3999999999996</v>
      </c>
      <c r="J61" s="17"/>
      <c r="K61" s="19"/>
    </row>
    <row r="62" spans="1:11" ht="16.5" customHeight="1" x14ac:dyDescent="0.3">
      <c r="A62" s="32"/>
      <c r="B62" s="33"/>
      <c r="C62" s="19" t="s">
        <v>20</v>
      </c>
      <c r="D62" s="36"/>
      <c r="E62" s="17"/>
      <c r="F62" s="17"/>
      <c r="G62" s="17"/>
      <c r="H62" s="18"/>
      <c r="I62" s="17"/>
      <c r="J62" s="17"/>
      <c r="K62" s="19"/>
    </row>
    <row r="63" spans="1:11" ht="18" customHeight="1" x14ac:dyDescent="0.3">
      <c r="A63" s="39" t="s">
        <v>38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6.5" customHeight="1" x14ac:dyDescent="0.3">
      <c r="A64" s="32" t="s">
        <v>39</v>
      </c>
      <c r="B64" s="39" t="s">
        <v>40</v>
      </c>
      <c r="C64" s="15" t="s">
        <v>14</v>
      </c>
      <c r="D64" s="34" t="s">
        <v>26</v>
      </c>
      <c r="E64" s="14">
        <f t="shared" ref="E64:E68" si="16">E70</f>
        <v>810.6</v>
      </c>
      <c r="F64" s="14">
        <f t="shared" ref="F64:J69" si="17">F70+F82</f>
        <v>5850.3</v>
      </c>
      <c r="G64" s="14">
        <f t="shared" si="17"/>
        <v>6348.1</v>
      </c>
      <c r="H64" s="16">
        <f t="shared" si="17"/>
        <v>0</v>
      </c>
      <c r="I64" s="14">
        <f t="shared" si="17"/>
        <v>0</v>
      </c>
      <c r="J64" s="14">
        <f t="shared" si="17"/>
        <v>0</v>
      </c>
      <c r="K64" s="33" t="s">
        <v>27</v>
      </c>
    </row>
    <row r="65" spans="1:11" ht="16.5" customHeight="1" x14ac:dyDescent="0.3">
      <c r="A65" s="32"/>
      <c r="B65" s="39"/>
      <c r="C65" s="15" t="s">
        <v>16</v>
      </c>
      <c r="D65" s="35"/>
      <c r="E65" s="14">
        <f t="shared" si="16"/>
        <v>0</v>
      </c>
      <c r="F65" s="14">
        <f t="shared" si="17"/>
        <v>0</v>
      </c>
      <c r="G65" s="14">
        <f t="shared" si="17"/>
        <v>0</v>
      </c>
      <c r="H65" s="16">
        <f t="shared" si="17"/>
        <v>0</v>
      </c>
      <c r="I65" s="14">
        <f t="shared" si="17"/>
        <v>0</v>
      </c>
      <c r="J65" s="14">
        <f t="shared" si="17"/>
        <v>0</v>
      </c>
      <c r="K65" s="33"/>
    </row>
    <row r="66" spans="1:11" ht="16.5" customHeight="1" x14ac:dyDescent="0.3">
      <c r="A66" s="32"/>
      <c r="B66" s="39"/>
      <c r="C66" s="15" t="s">
        <v>17</v>
      </c>
      <c r="D66" s="35"/>
      <c r="E66" s="14">
        <f t="shared" si="16"/>
        <v>717.90000000000009</v>
      </c>
      <c r="F66" s="14">
        <f t="shared" si="17"/>
        <v>5206.8</v>
      </c>
      <c r="G66" s="14">
        <f t="shared" si="17"/>
        <v>5584.9000000000005</v>
      </c>
      <c r="H66" s="16">
        <f t="shared" si="17"/>
        <v>0</v>
      </c>
      <c r="I66" s="14">
        <f t="shared" si="17"/>
        <v>0</v>
      </c>
      <c r="J66" s="14">
        <f t="shared" si="17"/>
        <v>0</v>
      </c>
      <c r="K66" s="33"/>
    </row>
    <row r="67" spans="1:11" ht="16.5" customHeight="1" x14ac:dyDescent="0.3">
      <c r="A67" s="32"/>
      <c r="B67" s="39"/>
      <c r="C67" s="15" t="s">
        <v>18</v>
      </c>
      <c r="D67" s="35"/>
      <c r="E67" s="14">
        <f t="shared" si="16"/>
        <v>0</v>
      </c>
      <c r="F67" s="14">
        <f t="shared" si="17"/>
        <v>0</v>
      </c>
      <c r="G67" s="14">
        <f t="shared" si="17"/>
        <v>0</v>
      </c>
      <c r="H67" s="16">
        <f t="shared" si="17"/>
        <v>0</v>
      </c>
      <c r="I67" s="14">
        <f t="shared" si="17"/>
        <v>0</v>
      </c>
      <c r="J67" s="14">
        <f t="shared" si="17"/>
        <v>0</v>
      </c>
      <c r="K67" s="33"/>
    </row>
    <row r="68" spans="1:11" ht="16.5" customHeight="1" x14ac:dyDescent="0.3">
      <c r="A68" s="32"/>
      <c r="B68" s="39"/>
      <c r="C68" s="15" t="s">
        <v>19</v>
      </c>
      <c r="D68" s="35"/>
      <c r="E68" s="14">
        <f t="shared" si="16"/>
        <v>92.7</v>
      </c>
      <c r="F68" s="14">
        <f t="shared" si="17"/>
        <v>643.5</v>
      </c>
      <c r="G68" s="14">
        <f t="shared" si="17"/>
        <v>763.2</v>
      </c>
      <c r="H68" s="16">
        <f t="shared" si="17"/>
        <v>0</v>
      </c>
      <c r="I68" s="14">
        <f t="shared" si="17"/>
        <v>0</v>
      </c>
      <c r="J68" s="14">
        <f t="shared" si="17"/>
        <v>0</v>
      </c>
      <c r="K68" s="33"/>
    </row>
    <row r="69" spans="1:11" ht="16.5" customHeight="1" x14ac:dyDescent="0.3">
      <c r="A69" s="32"/>
      <c r="B69" s="39"/>
      <c r="C69" s="26" t="s">
        <v>20</v>
      </c>
      <c r="D69" s="36"/>
      <c r="E69" s="14">
        <f>E75</f>
        <v>0</v>
      </c>
      <c r="F69" s="14">
        <f>F75+F87</f>
        <v>0</v>
      </c>
      <c r="G69" s="14">
        <f t="shared" si="17"/>
        <v>0</v>
      </c>
      <c r="H69" s="16">
        <f t="shared" si="17"/>
        <v>0</v>
      </c>
      <c r="I69" s="14">
        <f t="shared" si="17"/>
        <v>0</v>
      </c>
      <c r="J69" s="14">
        <f t="shared" si="17"/>
        <v>0</v>
      </c>
      <c r="K69" s="33"/>
    </row>
    <row r="70" spans="1:11" ht="19.5" customHeight="1" x14ac:dyDescent="0.3">
      <c r="A70" s="32" t="s">
        <v>41</v>
      </c>
      <c r="B70" s="39" t="s">
        <v>42</v>
      </c>
      <c r="C70" s="15" t="s">
        <v>14</v>
      </c>
      <c r="D70" s="34" t="s">
        <v>26</v>
      </c>
      <c r="E70" s="14">
        <f t="shared" si="6"/>
        <v>810.6</v>
      </c>
      <c r="F70" s="14">
        <f t="shared" ref="F70:J75" si="18">F76</f>
        <v>450.3</v>
      </c>
      <c r="G70" s="14">
        <f t="shared" si="18"/>
        <v>360.3</v>
      </c>
      <c r="H70" s="16">
        <f t="shared" si="18"/>
        <v>0</v>
      </c>
      <c r="I70" s="14">
        <f t="shared" si="18"/>
        <v>0</v>
      </c>
      <c r="J70" s="14">
        <f t="shared" si="18"/>
        <v>0</v>
      </c>
      <c r="K70" s="33" t="s">
        <v>27</v>
      </c>
    </row>
    <row r="71" spans="1:11" ht="17.25" customHeight="1" x14ac:dyDescent="0.3">
      <c r="A71" s="32"/>
      <c r="B71" s="39"/>
      <c r="C71" s="15" t="s">
        <v>16</v>
      </c>
      <c r="D71" s="35"/>
      <c r="E71" s="14">
        <f t="shared" si="6"/>
        <v>0</v>
      </c>
      <c r="F71" s="14">
        <f t="shared" si="18"/>
        <v>0</v>
      </c>
      <c r="G71" s="14">
        <f t="shared" si="18"/>
        <v>0</v>
      </c>
      <c r="H71" s="16">
        <f t="shared" si="18"/>
        <v>0</v>
      </c>
      <c r="I71" s="14">
        <f t="shared" si="18"/>
        <v>0</v>
      </c>
      <c r="J71" s="14">
        <f t="shared" si="18"/>
        <v>0</v>
      </c>
      <c r="K71" s="33"/>
    </row>
    <row r="72" spans="1:11" x14ac:dyDescent="0.3">
      <c r="A72" s="32"/>
      <c r="B72" s="39"/>
      <c r="C72" s="15" t="s">
        <v>17</v>
      </c>
      <c r="D72" s="35"/>
      <c r="E72" s="14">
        <f t="shared" si="6"/>
        <v>717.90000000000009</v>
      </c>
      <c r="F72" s="14">
        <f t="shared" si="18"/>
        <v>400.8</v>
      </c>
      <c r="G72" s="14">
        <f t="shared" si="18"/>
        <v>317.10000000000002</v>
      </c>
      <c r="H72" s="16">
        <f t="shared" si="18"/>
        <v>0</v>
      </c>
      <c r="I72" s="14">
        <f t="shared" si="18"/>
        <v>0</v>
      </c>
      <c r="J72" s="14">
        <f t="shared" si="18"/>
        <v>0</v>
      </c>
      <c r="K72" s="33"/>
    </row>
    <row r="73" spans="1:11" x14ac:dyDescent="0.3">
      <c r="A73" s="32"/>
      <c r="B73" s="39"/>
      <c r="C73" s="15" t="s">
        <v>18</v>
      </c>
      <c r="D73" s="35"/>
      <c r="E73" s="14">
        <f t="shared" si="6"/>
        <v>0</v>
      </c>
      <c r="F73" s="14">
        <f t="shared" si="18"/>
        <v>0</v>
      </c>
      <c r="G73" s="14">
        <f t="shared" si="18"/>
        <v>0</v>
      </c>
      <c r="H73" s="16">
        <f t="shared" si="18"/>
        <v>0</v>
      </c>
      <c r="I73" s="14">
        <f t="shared" si="18"/>
        <v>0</v>
      </c>
      <c r="J73" s="14">
        <f t="shared" si="18"/>
        <v>0</v>
      </c>
      <c r="K73" s="33"/>
    </row>
    <row r="74" spans="1:11" x14ac:dyDescent="0.3">
      <c r="A74" s="32"/>
      <c r="B74" s="39"/>
      <c r="C74" s="15" t="s">
        <v>19</v>
      </c>
      <c r="D74" s="35"/>
      <c r="E74" s="14">
        <f t="shared" si="6"/>
        <v>92.7</v>
      </c>
      <c r="F74" s="14">
        <f t="shared" si="18"/>
        <v>49.5</v>
      </c>
      <c r="G74" s="14">
        <f t="shared" si="18"/>
        <v>43.2</v>
      </c>
      <c r="H74" s="16">
        <f t="shared" si="18"/>
        <v>0</v>
      </c>
      <c r="I74" s="14">
        <f t="shared" si="18"/>
        <v>0</v>
      </c>
      <c r="J74" s="14">
        <f t="shared" si="18"/>
        <v>0</v>
      </c>
      <c r="K74" s="33"/>
    </row>
    <row r="75" spans="1:11" ht="18" customHeight="1" x14ac:dyDescent="0.3">
      <c r="A75" s="32"/>
      <c r="B75" s="39"/>
      <c r="C75" s="26" t="s">
        <v>20</v>
      </c>
      <c r="D75" s="36"/>
      <c r="E75" s="14">
        <f t="shared" si="6"/>
        <v>0</v>
      </c>
      <c r="F75" s="14">
        <f>F81</f>
        <v>0</v>
      </c>
      <c r="G75" s="14">
        <f t="shared" si="18"/>
        <v>0</v>
      </c>
      <c r="H75" s="16">
        <f t="shared" si="18"/>
        <v>0</v>
      </c>
      <c r="I75" s="14">
        <f t="shared" si="18"/>
        <v>0</v>
      </c>
      <c r="J75" s="14">
        <f t="shared" si="18"/>
        <v>0</v>
      </c>
      <c r="K75" s="33"/>
    </row>
    <row r="76" spans="1:11" ht="20.25" customHeight="1" x14ac:dyDescent="0.3">
      <c r="A76" s="32" t="s">
        <v>43</v>
      </c>
      <c r="B76" s="33" t="s">
        <v>42</v>
      </c>
      <c r="C76" s="15" t="s">
        <v>14</v>
      </c>
      <c r="D76" s="34" t="s">
        <v>26</v>
      </c>
      <c r="E76" s="17">
        <f>SUM(F76:I76)</f>
        <v>810.6</v>
      </c>
      <c r="F76" s="17">
        <f t="shared" ref="F76:I76" si="19">SUM(F77:F81)</f>
        <v>450.3</v>
      </c>
      <c r="G76" s="17">
        <f t="shared" si="19"/>
        <v>360.3</v>
      </c>
      <c r="H76" s="18">
        <f t="shared" si="19"/>
        <v>0</v>
      </c>
      <c r="I76" s="17">
        <f t="shared" si="19"/>
        <v>0</v>
      </c>
      <c r="J76" s="17">
        <v>0</v>
      </c>
      <c r="K76" s="33" t="s">
        <v>27</v>
      </c>
    </row>
    <row r="77" spans="1:11" ht="19.5" customHeight="1" x14ac:dyDescent="0.3">
      <c r="A77" s="32"/>
      <c r="B77" s="33"/>
      <c r="C77" s="19" t="s">
        <v>16</v>
      </c>
      <c r="D77" s="35"/>
      <c r="E77" s="17"/>
      <c r="F77" s="17"/>
      <c r="G77" s="17"/>
      <c r="H77" s="18"/>
      <c r="I77" s="17"/>
      <c r="J77" s="17"/>
      <c r="K77" s="33"/>
    </row>
    <row r="78" spans="1:11" x14ac:dyDescent="0.3">
      <c r="A78" s="32"/>
      <c r="B78" s="33"/>
      <c r="C78" s="19" t="s">
        <v>17</v>
      </c>
      <c r="D78" s="35"/>
      <c r="E78" s="17">
        <f t="shared" ref="E78:E80" si="20">SUM(F78:I78)</f>
        <v>717.90000000000009</v>
      </c>
      <c r="F78" s="17">
        <v>400.8</v>
      </c>
      <c r="G78" s="17">
        <v>317.10000000000002</v>
      </c>
      <c r="H78" s="18">
        <v>0</v>
      </c>
      <c r="I78" s="17">
        <v>0</v>
      </c>
      <c r="J78" s="17">
        <v>0</v>
      </c>
      <c r="K78" s="33"/>
    </row>
    <row r="79" spans="1:11" x14ac:dyDescent="0.3">
      <c r="A79" s="32"/>
      <c r="B79" s="33"/>
      <c r="C79" s="19" t="s">
        <v>18</v>
      </c>
      <c r="D79" s="35"/>
      <c r="E79" s="17"/>
      <c r="F79" s="17"/>
      <c r="G79" s="17"/>
      <c r="H79" s="18"/>
      <c r="I79" s="17"/>
      <c r="J79" s="17"/>
      <c r="K79" s="33"/>
    </row>
    <row r="80" spans="1:11" x14ac:dyDescent="0.3">
      <c r="A80" s="32"/>
      <c r="B80" s="33"/>
      <c r="C80" s="19" t="s">
        <v>19</v>
      </c>
      <c r="D80" s="35"/>
      <c r="E80" s="17">
        <f t="shared" si="20"/>
        <v>92.7</v>
      </c>
      <c r="F80" s="17">
        <v>49.5</v>
      </c>
      <c r="G80" s="17">
        <v>43.2</v>
      </c>
      <c r="H80" s="18">
        <v>0</v>
      </c>
      <c r="I80" s="17">
        <v>0</v>
      </c>
      <c r="J80" s="17">
        <v>0</v>
      </c>
      <c r="K80" s="33"/>
    </row>
    <row r="81" spans="1:11" x14ac:dyDescent="0.3">
      <c r="A81" s="32"/>
      <c r="B81" s="33"/>
      <c r="C81" s="19" t="s">
        <v>20</v>
      </c>
      <c r="D81" s="36"/>
      <c r="E81" s="17"/>
      <c r="F81" s="17"/>
      <c r="G81" s="17"/>
      <c r="H81" s="18"/>
      <c r="I81" s="17"/>
      <c r="J81" s="17"/>
      <c r="K81" s="33"/>
    </row>
    <row r="82" spans="1:11" ht="21" customHeight="1" x14ac:dyDescent="0.3">
      <c r="A82" s="38" t="s">
        <v>44</v>
      </c>
      <c r="B82" s="39" t="s">
        <v>45</v>
      </c>
      <c r="C82" s="19" t="s">
        <v>14</v>
      </c>
      <c r="D82" s="34" t="s">
        <v>26</v>
      </c>
      <c r="E82" s="20">
        <f>SUM(F82:I82)</f>
        <v>11387.8</v>
      </c>
      <c r="F82" s="20">
        <f t="shared" ref="F82:J87" si="21">F88</f>
        <v>5400</v>
      </c>
      <c r="G82" s="20">
        <f t="shared" si="21"/>
        <v>5987.8</v>
      </c>
      <c r="H82" s="21">
        <f t="shared" si="21"/>
        <v>0</v>
      </c>
      <c r="I82" s="20">
        <f t="shared" si="21"/>
        <v>0</v>
      </c>
      <c r="J82" s="20">
        <f t="shared" si="21"/>
        <v>0</v>
      </c>
      <c r="K82" s="33"/>
    </row>
    <row r="83" spans="1:11" ht="22.5" customHeight="1" x14ac:dyDescent="0.3">
      <c r="A83" s="38"/>
      <c r="B83" s="39"/>
      <c r="C83" s="19" t="s">
        <v>16</v>
      </c>
      <c r="D83" s="35"/>
      <c r="E83" s="20">
        <f t="shared" ref="E83:E87" si="22">SUM(F83:I83)</f>
        <v>0</v>
      </c>
      <c r="F83" s="20">
        <f t="shared" si="21"/>
        <v>0</v>
      </c>
      <c r="G83" s="20">
        <f t="shared" si="21"/>
        <v>0</v>
      </c>
      <c r="H83" s="21">
        <f t="shared" si="21"/>
        <v>0</v>
      </c>
      <c r="I83" s="20">
        <f t="shared" si="21"/>
        <v>0</v>
      </c>
      <c r="J83" s="20">
        <f t="shared" si="21"/>
        <v>0</v>
      </c>
      <c r="K83" s="33"/>
    </row>
    <row r="84" spans="1:11" ht="17.25" customHeight="1" x14ac:dyDescent="0.3">
      <c r="A84" s="38"/>
      <c r="B84" s="39"/>
      <c r="C84" s="19" t="s">
        <v>17</v>
      </c>
      <c r="D84" s="35"/>
      <c r="E84" s="20">
        <f t="shared" si="22"/>
        <v>10073.799999999999</v>
      </c>
      <c r="F84" s="20">
        <f t="shared" si="21"/>
        <v>4806</v>
      </c>
      <c r="G84" s="20">
        <f t="shared" si="21"/>
        <v>5267.8</v>
      </c>
      <c r="H84" s="21">
        <f t="shared" si="21"/>
        <v>0</v>
      </c>
      <c r="I84" s="20">
        <f t="shared" si="21"/>
        <v>0</v>
      </c>
      <c r="J84" s="20">
        <f t="shared" si="21"/>
        <v>0</v>
      </c>
      <c r="K84" s="33"/>
    </row>
    <row r="85" spans="1:11" ht="17.25" customHeight="1" x14ac:dyDescent="0.3">
      <c r="A85" s="38"/>
      <c r="B85" s="39"/>
      <c r="C85" s="19" t="s">
        <v>18</v>
      </c>
      <c r="D85" s="35"/>
      <c r="E85" s="20">
        <f t="shared" si="22"/>
        <v>0</v>
      </c>
      <c r="F85" s="20">
        <f t="shared" si="21"/>
        <v>0</v>
      </c>
      <c r="G85" s="20">
        <f t="shared" si="21"/>
        <v>0</v>
      </c>
      <c r="H85" s="21">
        <f t="shared" si="21"/>
        <v>0</v>
      </c>
      <c r="I85" s="20">
        <f t="shared" si="21"/>
        <v>0</v>
      </c>
      <c r="J85" s="20">
        <f t="shared" si="21"/>
        <v>0</v>
      </c>
      <c r="K85" s="33"/>
    </row>
    <row r="86" spans="1:11" ht="17.25" customHeight="1" x14ac:dyDescent="0.3">
      <c r="A86" s="38"/>
      <c r="B86" s="39"/>
      <c r="C86" s="19" t="s">
        <v>19</v>
      </c>
      <c r="D86" s="35"/>
      <c r="E86" s="20">
        <f t="shared" si="22"/>
        <v>1314</v>
      </c>
      <c r="F86" s="20">
        <f t="shared" si="21"/>
        <v>594</v>
      </c>
      <c r="G86" s="20">
        <f t="shared" si="21"/>
        <v>720</v>
      </c>
      <c r="H86" s="21">
        <f t="shared" si="21"/>
        <v>0</v>
      </c>
      <c r="I86" s="20">
        <f t="shared" si="21"/>
        <v>0</v>
      </c>
      <c r="J86" s="20">
        <f t="shared" si="21"/>
        <v>0</v>
      </c>
      <c r="K86" s="33"/>
    </row>
    <row r="87" spans="1:11" ht="21" customHeight="1" x14ac:dyDescent="0.3">
      <c r="A87" s="38"/>
      <c r="B87" s="39"/>
      <c r="C87" s="19" t="s">
        <v>20</v>
      </c>
      <c r="D87" s="36"/>
      <c r="E87" s="20">
        <f t="shared" si="22"/>
        <v>0</v>
      </c>
      <c r="F87" s="20">
        <f>F93</f>
        <v>0</v>
      </c>
      <c r="G87" s="20">
        <f t="shared" si="21"/>
        <v>0</v>
      </c>
      <c r="H87" s="21">
        <f t="shared" si="21"/>
        <v>0</v>
      </c>
      <c r="I87" s="20">
        <f t="shared" si="21"/>
        <v>0</v>
      </c>
      <c r="J87" s="20">
        <f t="shared" si="21"/>
        <v>0</v>
      </c>
      <c r="K87" s="33"/>
    </row>
    <row r="88" spans="1:11" x14ac:dyDescent="0.3">
      <c r="A88" s="32" t="s">
        <v>46</v>
      </c>
      <c r="B88" s="33" t="s">
        <v>47</v>
      </c>
      <c r="C88" s="19" t="s">
        <v>14</v>
      </c>
      <c r="D88" s="34" t="s">
        <v>48</v>
      </c>
      <c r="E88" s="22">
        <f>SUM(F88:I88)</f>
        <v>11387.8</v>
      </c>
      <c r="F88" s="22">
        <f>SUM(F89:F93)</f>
        <v>5400</v>
      </c>
      <c r="G88" s="22">
        <f t="shared" ref="G88:I88" si="23">SUM(G89:G93)</f>
        <v>5987.8</v>
      </c>
      <c r="H88" s="23">
        <f t="shared" si="23"/>
        <v>0</v>
      </c>
      <c r="I88" s="22">
        <f t="shared" si="23"/>
        <v>0</v>
      </c>
      <c r="J88" s="22">
        <v>0</v>
      </c>
      <c r="K88" s="39" t="s">
        <v>49</v>
      </c>
    </row>
    <row r="89" spans="1:11" x14ac:dyDescent="0.3">
      <c r="A89" s="32"/>
      <c r="B89" s="33"/>
      <c r="C89" s="19" t="s">
        <v>16</v>
      </c>
      <c r="D89" s="35"/>
      <c r="E89" s="22"/>
      <c r="F89" s="22"/>
      <c r="G89" s="22"/>
      <c r="H89" s="23"/>
      <c r="I89" s="22"/>
      <c r="J89" s="22"/>
      <c r="K89" s="39"/>
    </row>
    <row r="90" spans="1:11" x14ac:dyDescent="0.3">
      <c r="A90" s="32"/>
      <c r="B90" s="33"/>
      <c r="C90" s="19" t="s">
        <v>17</v>
      </c>
      <c r="D90" s="35"/>
      <c r="E90" s="22">
        <f t="shared" ref="E90:E92" si="24">SUM(F90:I90)</f>
        <v>10073.799999999999</v>
      </c>
      <c r="F90" s="22">
        <v>4806</v>
      </c>
      <c r="G90" s="22">
        <v>5267.8</v>
      </c>
      <c r="H90" s="23">
        <v>0</v>
      </c>
      <c r="I90" s="22">
        <v>0</v>
      </c>
      <c r="J90" s="22">
        <v>0</v>
      </c>
      <c r="K90" s="39"/>
    </row>
    <row r="91" spans="1:11" x14ac:dyDescent="0.3">
      <c r="A91" s="32"/>
      <c r="B91" s="33"/>
      <c r="C91" s="19" t="s">
        <v>18</v>
      </c>
      <c r="D91" s="35"/>
      <c r="E91" s="22"/>
      <c r="F91" s="22"/>
      <c r="G91" s="22"/>
      <c r="H91" s="23"/>
      <c r="I91" s="22"/>
      <c r="J91" s="22"/>
      <c r="K91" s="39"/>
    </row>
    <row r="92" spans="1:11" x14ac:dyDescent="0.3">
      <c r="A92" s="32"/>
      <c r="B92" s="33"/>
      <c r="C92" s="19" t="s">
        <v>19</v>
      </c>
      <c r="D92" s="35"/>
      <c r="E92" s="22">
        <f t="shared" si="24"/>
        <v>1314</v>
      </c>
      <c r="F92" s="22">
        <v>594</v>
      </c>
      <c r="G92" s="22">
        <v>720</v>
      </c>
      <c r="H92" s="23">
        <v>0</v>
      </c>
      <c r="I92" s="22">
        <v>0</v>
      </c>
      <c r="J92" s="22">
        <v>0</v>
      </c>
      <c r="K92" s="39"/>
    </row>
    <row r="93" spans="1:11" ht="18.649999999999999" customHeight="1" x14ac:dyDescent="0.3">
      <c r="A93" s="32"/>
      <c r="B93" s="33"/>
      <c r="C93" s="19" t="s">
        <v>20</v>
      </c>
      <c r="D93" s="36"/>
      <c r="E93" s="22"/>
      <c r="F93" s="22"/>
      <c r="G93" s="22"/>
      <c r="H93" s="23"/>
      <c r="I93" s="22"/>
      <c r="J93" s="22"/>
      <c r="K93" s="39"/>
    </row>
    <row r="94" spans="1:11" x14ac:dyDescent="0.3">
      <c r="A94" s="24"/>
      <c r="B94" s="19"/>
      <c r="C94" s="19"/>
      <c r="D94" s="25"/>
      <c r="E94" s="22"/>
      <c r="F94" s="22"/>
      <c r="G94" s="22"/>
      <c r="H94" s="23"/>
      <c r="I94" s="22"/>
      <c r="J94" s="22"/>
      <c r="K94" s="15"/>
    </row>
    <row r="95" spans="1:11" ht="22.75" customHeight="1" x14ac:dyDescent="0.3">
      <c r="A95" s="39" t="s">
        <v>50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x14ac:dyDescent="0.3">
      <c r="A96" s="32" t="s">
        <v>39</v>
      </c>
      <c r="B96" s="39" t="s">
        <v>40</v>
      </c>
      <c r="C96" s="15" t="s">
        <v>14</v>
      </c>
      <c r="D96" s="34" t="s">
        <v>15</v>
      </c>
      <c r="E96" s="14">
        <f>SUM(F96:J96)</f>
        <v>13818.4</v>
      </c>
      <c r="F96" s="14">
        <f t="shared" ref="F96:J101" si="25">F102+F114</f>
        <v>0</v>
      </c>
      <c r="G96" s="14">
        <f t="shared" si="25"/>
        <v>0</v>
      </c>
      <c r="H96" s="16">
        <f>H102+H114+H126</f>
        <v>6661.9</v>
      </c>
      <c r="I96" s="14">
        <f t="shared" si="25"/>
        <v>164.1</v>
      </c>
      <c r="J96" s="14">
        <f t="shared" si="25"/>
        <v>6992.4</v>
      </c>
      <c r="K96" s="33" t="s">
        <v>27</v>
      </c>
    </row>
    <row r="97" spans="1:11" x14ac:dyDescent="0.3">
      <c r="A97" s="32"/>
      <c r="B97" s="39"/>
      <c r="C97" s="15" t="s">
        <v>16</v>
      </c>
      <c r="D97" s="35"/>
      <c r="E97" s="14">
        <f t="shared" ref="E97:E101" si="26">SUM(F97:J97)</f>
        <v>390.8</v>
      </c>
      <c r="F97" s="14">
        <f t="shared" si="25"/>
        <v>0</v>
      </c>
      <c r="G97" s="14">
        <f t="shared" si="25"/>
        <v>0</v>
      </c>
      <c r="H97" s="16">
        <f t="shared" ref="H97:H101" si="27">H103+H115+H127</f>
        <v>390.8</v>
      </c>
      <c r="I97" s="14">
        <f t="shared" si="25"/>
        <v>0</v>
      </c>
      <c r="J97" s="14">
        <f t="shared" si="25"/>
        <v>0</v>
      </c>
      <c r="K97" s="33"/>
    </row>
    <row r="98" spans="1:11" x14ac:dyDescent="0.3">
      <c r="A98" s="32"/>
      <c r="B98" s="39"/>
      <c r="C98" s="15" t="s">
        <v>17</v>
      </c>
      <c r="D98" s="35"/>
      <c r="E98" s="14">
        <f t="shared" si="26"/>
        <v>11497.4</v>
      </c>
      <c r="F98" s="14">
        <f t="shared" si="25"/>
        <v>0</v>
      </c>
      <c r="G98" s="14">
        <f t="shared" si="25"/>
        <v>0</v>
      </c>
      <c r="H98" s="16">
        <f t="shared" si="27"/>
        <v>5338.5</v>
      </c>
      <c r="I98" s="14">
        <f t="shared" si="25"/>
        <v>142</v>
      </c>
      <c r="J98" s="14">
        <f t="shared" si="25"/>
        <v>6016.9</v>
      </c>
      <c r="K98" s="33"/>
    </row>
    <row r="99" spans="1:11" x14ac:dyDescent="0.3">
      <c r="A99" s="32"/>
      <c r="B99" s="39"/>
      <c r="C99" s="15" t="s">
        <v>18</v>
      </c>
      <c r="D99" s="35"/>
      <c r="E99" s="14">
        <f t="shared" si="26"/>
        <v>0</v>
      </c>
      <c r="F99" s="14">
        <f t="shared" si="25"/>
        <v>0</v>
      </c>
      <c r="G99" s="14">
        <f t="shared" si="25"/>
        <v>0</v>
      </c>
      <c r="H99" s="16">
        <f t="shared" si="27"/>
        <v>0</v>
      </c>
      <c r="I99" s="14">
        <f t="shared" si="25"/>
        <v>0</v>
      </c>
      <c r="J99" s="14">
        <f t="shared" si="25"/>
        <v>0</v>
      </c>
      <c r="K99" s="33"/>
    </row>
    <row r="100" spans="1:11" x14ac:dyDescent="0.3">
      <c r="A100" s="32"/>
      <c r="B100" s="39"/>
      <c r="C100" s="15" t="s">
        <v>19</v>
      </c>
      <c r="D100" s="35"/>
      <c r="E100" s="14">
        <f t="shared" si="26"/>
        <v>1930.1999999999998</v>
      </c>
      <c r="F100" s="14">
        <f t="shared" si="25"/>
        <v>0</v>
      </c>
      <c r="G100" s="14">
        <f t="shared" si="25"/>
        <v>0</v>
      </c>
      <c r="H100" s="16">
        <f t="shared" si="27"/>
        <v>932.59999999999991</v>
      </c>
      <c r="I100" s="14">
        <f t="shared" si="25"/>
        <v>22.1</v>
      </c>
      <c r="J100" s="14">
        <f t="shared" si="25"/>
        <v>975.5</v>
      </c>
      <c r="K100" s="33"/>
    </row>
    <row r="101" spans="1:11" x14ac:dyDescent="0.3">
      <c r="A101" s="32"/>
      <c r="B101" s="39"/>
      <c r="C101" s="26" t="s">
        <v>20</v>
      </c>
      <c r="D101" s="36"/>
      <c r="E101" s="14">
        <f t="shared" si="26"/>
        <v>0</v>
      </c>
      <c r="F101" s="14">
        <f>F107+F119</f>
        <v>0</v>
      </c>
      <c r="G101" s="14">
        <f t="shared" si="25"/>
        <v>0</v>
      </c>
      <c r="H101" s="16">
        <f t="shared" si="27"/>
        <v>0</v>
      </c>
      <c r="I101" s="14">
        <f t="shared" si="25"/>
        <v>0</v>
      </c>
      <c r="J101" s="14">
        <f t="shared" si="25"/>
        <v>0</v>
      </c>
      <c r="K101" s="33"/>
    </row>
    <row r="102" spans="1:11" x14ac:dyDescent="0.3">
      <c r="A102" s="32" t="s">
        <v>41</v>
      </c>
      <c r="B102" s="39" t="s">
        <v>42</v>
      </c>
      <c r="C102" s="15" t="s">
        <v>14</v>
      </c>
      <c r="D102" s="34" t="s">
        <v>15</v>
      </c>
      <c r="E102" s="14">
        <f>SUM(F102:J102)</f>
        <v>488.4</v>
      </c>
      <c r="F102" s="14">
        <f t="shared" ref="F102:J107" si="28">F108</f>
        <v>0</v>
      </c>
      <c r="G102" s="14">
        <f t="shared" si="28"/>
        <v>0</v>
      </c>
      <c r="H102" s="16">
        <f t="shared" si="28"/>
        <v>238.9</v>
      </c>
      <c r="I102" s="14">
        <f t="shared" si="28"/>
        <v>164.1</v>
      </c>
      <c r="J102" s="14">
        <f t="shared" si="28"/>
        <v>85.4</v>
      </c>
      <c r="K102" s="33" t="s">
        <v>27</v>
      </c>
    </row>
    <row r="103" spans="1:11" x14ac:dyDescent="0.3">
      <c r="A103" s="32"/>
      <c r="B103" s="39"/>
      <c r="C103" s="15" t="s">
        <v>16</v>
      </c>
      <c r="D103" s="35"/>
      <c r="E103" s="14">
        <f t="shared" ref="E103:E107" si="29">SUM(F103:J103)</f>
        <v>0</v>
      </c>
      <c r="F103" s="14">
        <f t="shared" si="28"/>
        <v>0</v>
      </c>
      <c r="G103" s="14">
        <f t="shared" si="28"/>
        <v>0</v>
      </c>
      <c r="H103" s="16">
        <f t="shared" si="28"/>
        <v>0</v>
      </c>
      <c r="I103" s="14">
        <f t="shared" si="28"/>
        <v>0</v>
      </c>
      <c r="J103" s="14">
        <f t="shared" si="28"/>
        <v>0</v>
      </c>
      <c r="K103" s="33"/>
    </row>
    <row r="104" spans="1:11" x14ac:dyDescent="0.3">
      <c r="A104" s="32"/>
      <c r="B104" s="39"/>
      <c r="C104" s="15" t="s">
        <v>17</v>
      </c>
      <c r="D104" s="35"/>
      <c r="E104" s="14">
        <f t="shared" si="29"/>
        <v>424.4</v>
      </c>
      <c r="F104" s="14">
        <f t="shared" si="28"/>
        <v>0</v>
      </c>
      <c r="G104" s="14">
        <f t="shared" si="28"/>
        <v>0</v>
      </c>
      <c r="H104" s="16">
        <f t="shared" si="28"/>
        <v>205.5</v>
      </c>
      <c r="I104" s="14">
        <f t="shared" si="28"/>
        <v>142</v>
      </c>
      <c r="J104" s="14">
        <f t="shared" si="28"/>
        <v>76.900000000000006</v>
      </c>
      <c r="K104" s="33"/>
    </row>
    <row r="105" spans="1:11" x14ac:dyDescent="0.3">
      <c r="A105" s="32"/>
      <c r="B105" s="39"/>
      <c r="C105" s="15" t="s">
        <v>18</v>
      </c>
      <c r="D105" s="35"/>
      <c r="E105" s="14">
        <f t="shared" si="29"/>
        <v>0</v>
      </c>
      <c r="F105" s="14">
        <f t="shared" si="28"/>
        <v>0</v>
      </c>
      <c r="G105" s="14">
        <f t="shared" si="28"/>
        <v>0</v>
      </c>
      <c r="H105" s="16">
        <f t="shared" si="28"/>
        <v>0</v>
      </c>
      <c r="I105" s="14">
        <f t="shared" si="28"/>
        <v>0</v>
      </c>
      <c r="J105" s="14">
        <f t="shared" si="28"/>
        <v>0</v>
      </c>
      <c r="K105" s="33"/>
    </row>
    <row r="106" spans="1:11" x14ac:dyDescent="0.3">
      <c r="A106" s="32"/>
      <c r="B106" s="39"/>
      <c r="C106" s="15" t="s">
        <v>19</v>
      </c>
      <c r="D106" s="35"/>
      <c r="E106" s="14">
        <f t="shared" si="29"/>
        <v>64</v>
      </c>
      <c r="F106" s="14">
        <f t="shared" si="28"/>
        <v>0</v>
      </c>
      <c r="G106" s="14">
        <f t="shared" si="28"/>
        <v>0</v>
      </c>
      <c r="H106" s="16">
        <f t="shared" si="28"/>
        <v>33.4</v>
      </c>
      <c r="I106" s="14">
        <f t="shared" si="28"/>
        <v>22.1</v>
      </c>
      <c r="J106" s="14">
        <f t="shared" si="28"/>
        <v>8.5</v>
      </c>
      <c r="K106" s="33"/>
    </row>
    <row r="107" spans="1:11" x14ac:dyDescent="0.3">
      <c r="A107" s="32"/>
      <c r="B107" s="39"/>
      <c r="C107" s="26" t="s">
        <v>20</v>
      </c>
      <c r="D107" s="36"/>
      <c r="E107" s="14">
        <f t="shared" si="29"/>
        <v>0</v>
      </c>
      <c r="F107" s="14">
        <f>F113</f>
        <v>0</v>
      </c>
      <c r="G107" s="14">
        <v>0</v>
      </c>
      <c r="H107" s="16">
        <f t="shared" si="28"/>
        <v>0</v>
      </c>
      <c r="I107" s="14">
        <f t="shared" si="28"/>
        <v>0</v>
      </c>
      <c r="J107" s="14">
        <f t="shared" si="28"/>
        <v>0</v>
      </c>
      <c r="K107" s="33"/>
    </row>
    <row r="108" spans="1:11" x14ac:dyDescent="0.3">
      <c r="A108" s="32" t="s">
        <v>43</v>
      </c>
      <c r="B108" s="33" t="s">
        <v>42</v>
      </c>
      <c r="C108" s="15" t="s">
        <v>14</v>
      </c>
      <c r="D108" s="34" t="s">
        <v>15</v>
      </c>
      <c r="E108" s="17">
        <f>SUM(F108:J108)</f>
        <v>488.4</v>
      </c>
      <c r="F108" s="17">
        <v>0</v>
      </c>
      <c r="G108" s="17">
        <v>0</v>
      </c>
      <c r="H108" s="18">
        <f t="shared" ref="H108:J108" si="30">SUM(H109:H113)</f>
        <v>238.9</v>
      </c>
      <c r="I108" s="17">
        <f t="shared" si="30"/>
        <v>164.1</v>
      </c>
      <c r="J108" s="17">
        <f t="shared" si="30"/>
        <v>85.4</v>
      </c>
      <c r="K108" s="33" t="s">
        <v>27</v>
      </c>
    </row>
    <row r="109" spans="1:11" x14ac:dyDescent="0.3">
      <c r="A109" s="32"/>
      <c r="B109" s="33"/>
      <c r="C109" s="19" t="s">
        <v>16</v>
      </c>
      <c r="D109" s="35"/>
      <c r="E109" s="17"/>
      <c r="F109" s="17"/>
      <c r="G109" s="17"/>
      <c r="H109" s="18"/>
      <c r="I109" s="17"/>
      <c r="J109" s="17"/>
      <c r="K109" s="33"/>
    </row>
    <row r="110" spans="1:11" x14ac:dyDescent="0.3">
      <c r="A110" s="32"/>
      <c r="B110" s="33"/>
      <c r="C110" s="19" t="s">
        <v>17</v>
      </c>
      <c r="D110" s="35"/>
      <c r="E110" s="17">
        <f t="shared" ref="E110:E112" si="31">SUM(F110:J110)</f>
        <v>424.4</v>
      </c>
      <c r="F110" s="17">
        <v>0</v>
      </c>
      <c r="G110" s="17">
        <v>0</v>
      </c>
      <c r="H110" s="18">
        <v>205.5</v>
      </c>
      <c r="I110" s="17">
        <v>142</v>
      </c>
      <c r="J110" s="17">
        <v>76.900000000000006</v>
      </c>
      <c r="K110" s="33"/>
    </row>
    <row r="111" spans="1:11" x14ac:dyDescent="0.3">
      <c r="A111" s="32"/>
      <c r="B111" s="33"/>
      <c r="C111" s="19" t="s">
        <v>18</v>
      </c>
      <c r="D111" s="35"/>
      <c r="E111" s="17"/>
      <c r="F111" s="17"/>
      <c r="G111" s="17"/>
      <c r="H111" s="18"/>
      <c r="I111" s="17"/>
      <c r="J111" s="17"/>
      <c r="K111" s="33"/>
    </row>
    <row r="112" spans="1:11" x14ac:dyDescent="0.3">
      <c r="A112" s="32"/>
      <c r="B112" s="33"/>
      <c r="C112" s="19" t="s">
        <v>19</v>
      </c>
      <c r="D112" s="35"/>
      <c r="E112" s="17">
        <f t="shared" si="31"/>
        <v>64</v>
      </c>
      <c r="F112" s="17">
        <v>0</v>
      </c>
      <c r="G112" s="17">
        <v>0</v>
      </c>
      <c r="H112" s="18">
        <v>33.4</v>
      </c>
      <c r="I112" s="17">
        <v>22.1</v>
      </c>
      <c r="J112" s="17">
        <v>8.5</v>
      </c>
      <c r="K112" s="33"/>
    </row>
    <row r="113" spans="1:11" ht="17.399999999999999" customHeight="1" x14ac:dyDescent="0.3">
      <c r="A113" s="32"/>
      <c r="B113" s="33"/>
      <c r="C113" s="19" t="s">
        <v>20</v>
      </c>
      <c r="D113" s="36"/>
      <c r="E113" s="17"/>
      <c r="F113" s="17"/>
      <c r="G113" s="17"/>
      <c r="H113" s="18"/>
      <c r="I113" s="17"/>
      <c r="J113" s="17"/>
      <c r="K113" s="33"/>
    </row>
    <row r="114" spans="1:11" ht="13.75" customHeight="1" x14ac:dyDescent="0.3">
      <c r="A114" s="38" t="s">
        <v>44</v>
      </c>
      <c r="B114" s="39" t="s">
        <v>45</v>
      </c>
      <c r="C114" s="19" t="s">
        <v>14</v>
      </c>
      <c r="D114" s="34" t="s">
        <v>15</v>
      </c>
      <c r="E114" s="20">
        <f>SUM(F114:J114)</f>
        <v>10507</v>
      </c>
      <c r="F114" s="20">
        <f t="shared" ref="F114:J119" si="32">F120</f>
        <v>0</v>
      </c>
      <c r="G114" s="20">
        <f t="shared" si="32"/>
        <v>0</v>
      </c>
      <c r="H114" s="21">
        <f t="shared" si="32"/>
        <v>3600</v>
      </c>
      <c r="I114" s="20">
        <f t="shared" si="32"/>
        <v>0</v>
      </c>
      <c r="J114" s="20">
        <f t="shared" si="32"/>
        <v>6907</v>
      </c>
      <c r="K114" s="33" t="s">
        <v>49</v>
      </c>
    </row>
    <row r="115" spans="1:11" x14ac:dyDescent="0.3">
      <c r="A115" s="38"/>
      <c r="B115" s="39"/>
      <c r="C115" s="19" t="s">
        <v>16</v>
      </c>
      <c r="D115" s="35"/>
      <c r="E115" s="20">
        <f t="shared" ref="E115:E119" si="33">SUM(F115:J115)</f>
        <v>0</v>
      </c>
      <c r="F115" s="20">
        <f t="shared" si="32"/>
        <v>0</v>
      </c>
      <c r="G115" s="20">
        <f t="shared" si="32"/>
        <v>0</v>
      </c>
      <c r="H115" s="21">
        <f t="shared" si="32"/>
        <v>0</v>
      </c>
      <c r="I115" s="20">
        <f t="shared" si="32"/>
        <v>0</v>
      </c>
      <c r="J115" s="20">
        <f t="shared" si="32"/>
        <v>0</v>
      </c>
      <c r="K115" s="33"/>
    </row>
    <row r="116" spans="1:11" x14ac:dyDescent="0.3">
      <c r="A116" s="38"/>
      <c r="B116" s="39"/>
      <c r="C116" s="19" t="s">
        <v>17</v>
      </c>
      <c r="D116" s="35"/>
      <c r="E116" s="20">
        <f t="shared" si="33"/>
        <v>9036</v>
      </c>
      <c r="F116" s="20">
        <f t="shared" si="32"/>
        <v>0</v>
      </c>
      <c r="G116" s="20">
        <f t="shared" si="32"/>
        <v>0</v>
      </c>
      <c r="H116" s="21">
        <f t="shared" si="32"/>
        <v>3096</v>
      </c>
      <c r="I116" s="20">
        <f t="shared" si="32"/>
        <v>0</v>
      </c>
      <c r="J116" s="20">
        <f t="shared" si="32"/>
        <v>5940</v>
      </c>
      <c r="K116" s="33"/>
    </row>
    <row r="117" spans="1:11" x14ac:dyDescent="0.3">
      <c r="A117" s="38"/>
      <c r="B117" s="39"/>
      <c r="C117" s="19" t="s">
        <v>18</v>
      </c>
      <c r="D117" s="35"/>
      <c r="E117" s="20">
        <f t="shared" si="33"/>
        <v>0</v>
      </c>
      <c r="F117" s="20">
        <f t="shared" si="32"/>
        <v>0</v>
      </c>
      <c r="G117" s="20">
        <f t="shared" si="32"/>
        <v>0</v>
      </c>
      <c r="H117" s="21">
        <f t="shared" si="32"/>
        <v>0</v>
      </c>
      <c r="I117" s="20">
        <f t="shared" si="32"/>
        <v>0</v>
      </c>
      <c r="J117" s="20">
        <f t="shared" si="32"/>
        <v>0</v>
      </c>
      <c r="K117" s="33"/>
    </row>
    <row r="118" spans="1:11" x14ac:dyDescent="0.3">
      <c r="A118" s="38"/>
      <c r="B118" s="39"/>
      <c r="C118" s="19" t="s">
        <v>19</v>
      </c>
      <c r="D118" s="35"/>
      <c r="E118" s="20">
        <f t="shared" si="33"/>
        <v>1471</v>
      </c>
      <c r="F118" s="20">
        <f t="shared" si="32"/>
        <v>0</v>
      </c>
      <c r="G118" s="20">
        <f t="shared" si="32"/>
        <v>0</v>
      </c>
      <c r="H118" s="21">
        <f t="shared" si="32"/>
        <v>504</v>
      </c>
      <c r="I118" s="20">
        <f t="shared" si="32"/>
        <v>0</v>
      </c>
      <c r="J118" s="20">
        <f t="shared" si="32"/>
        <v>967</v>
      </c>
      <c r="K118" s="33"/>
    </row>
    <row r="119" spans="1:11" ht="49.25" customHeight="1" x14ac:dyDescent="0.3">
      <c r="A119" s="38"/>
      <c r="B119" s="39"/>
      <c r="C119" s="19" t="s">
        <v>20</v>
      </c>
      <c r="D119" s="36"/>
      <c r="E119" s="20">
        <f t="shared" si="33"/>
        <v>0</v>
      </c>
      <c r="F119" s="20">
        <f>F125</f>
        <v>0</v>
      </c>
      <c r="G119" s="20">
        <f t="shared" si="32"/>
        <v>0</v>
      </c>
      <c r="H119" s="21">
        <f t="shared" si="32"/>
        <v>0</v>
      </c>
      <c r="I119" s="20">
        <f t="shared" si="32"/>
        <v>0</v>
      </c>
      <c r="J119" s="20">
        <f t="shared" si="32"/>
        <v>0</v>
      </c>
      <c r="K119" s="33"/>
    </row>
    <row r="120" spans="1:11" ht="13.75" customHeight="1" x14ac:dyDescent="0.3">
      <c r="A120" s="32" t="s">
        <v>46</v>
      </c>
      <c r="B120" s="33" t="s">
        <v>47</v>
      </c>
      <c r="C120" s="19" t="s">
        <v>14</v>
      </c>
      <c r="D120" s="34" t="s">
        <v>15</v>
      </c>
      <c r="E120" s="22">
        <f>SUM(F120:I120)</f>
        <v>3600</v>
      </c>
      <c r="F120" s="22">
        <f>SUM(F121:F125)</f>
        <v>0</v>
      </c>
      <c r="G120" s="22">
        <v>0</v>
      </c>
      <c r="H120" s="23">
        <f t="shared" ref="H120:J120" si="34">SUM(H121:H125)</f>
        <v>3600</v>
      </c>
      <c r="I120" s="22">
        <f t="shared" si="34"/>
        <v>0</v>
      </c>
      <c r="J120" s="22">
        <f t="shared" si="34"/>
        <v>6907</v>
      </c>
      <c r="K120" s="33"/>
    </row>
    <row r="121" spans="1:11" x14ac:dyDescent="0.3">
      <c r="A121" s="32"/>
      <c r="B121" s="33"/>
      <c r="C121" s="19" t="s">
        <v>16</v>
      </c>
      <c r="D121" s="35"/>
      <c r="E121" s="22"/>
      <c r="F121" s="22"/>
      <c r="G121" s="22"/>
      <c r="H121" s="23"/>
      <c r="I121" s="22"/>
      <c r="J121" s="22"/>
      <c r="K121" s="33"/>
    </row>
    <row r="122" spans="1:11" x14ac:dyDescent="0.3">
      <c r="A122" s="32"/>
      <c r="B122" s="33"/>
      <c r="C122" s="19" t="s">
        <v>17</v>
      </c>
      <c r="D122" s="35"/>
      <c r="E122" s="22">
        <f t="shared" ref="E122:E124" si="35">SUM(F122:I122)</f>
        <v>3096</v>
      </c>
      <c r="F122" s="22">
        <v>0</v>
      </c>
      <c r="G122" s="22">
        <v>0</v>
      </c>
      <c r="H122" s="23">
        <v>3096</v>
      </c>
      <c r="I122" s="22">
        <v>0</v>
      </c>
      <c r="J122" s="22">
        <v>5940</v>
      </c>
      <c r="K122" s="33"/>
    </row>
    <row r="123" spans="1:11" x14ac:dyDescent="0.3">
      <c r="A123" s="32"/>
      <c r="B123" s="33"/>
      <c r="C123" s="19" t="s">
        <v>18</v>
      </c>
      <c r="D123" s="35"/>
      <c r="E123" s="22"/>
      <c r="F123" s="22"/>
      <c r="G123" s="22"/>
      <c r="H123" s="23"/>
      <c r="I123" s="22"/>
      <c r="J123" s="22"/>
      <c r="K123" s="33"/>
    </row>
    <row r="124" spans="1:11" x14ac:dyDescent="0.3">
      <c r="A124" s="32"/>
      <c r="B124" s="33"/>
      <c r="C124" s="19" t="s">
        <v>19</v>
      </c>
      <c r="D124" s="35"/>
      <c r="E124" s="22">
        <f t="shared" si="35"/>
        <v>504</v>
      </c>
      <c r="F124" s="22">
        <v>0</v>
      </c>
      <c r="G124" s="22">
        <v>0</v>
      </c>
      <c r="H124" s="23">
        <v>504</v>
      </c>
      <c r="I124" s="22">
        <v>0</v>
      </c>
      <c r="J124" s="22">
        <v>967</v>
      </c>
      <c r="K124" s="33"/>
    </row>
    <row r="125" spans="1:11" ht="21" customHeight="1" x14ac:dyDescent="0.3">
      <c r="A125" s="32"/>
      <c r="B125" s="33"/>
      <c r="C125" s="19" t="s">
        <v>20</v>
      </c>
      <c r="D125" s="36"/>
      <c r="E125" s="22"/>
      <c r="F125" s="22"/>
      <c r="G125" s="22"/>
      <c r="H125" s="23"/>
      <c r="I125" s="22"/>
      <c r="J125" s="22"/>
      <c r="K125" s="33"/>
    </row>
    <row r="126" spans="1:11" ht="13.25" customHeight="1" x14ac:dyDescent="0.3">
      <c r="A126" s="38" t="s">
        <v>44</v>
      </c>
      <c r="B126" s="51" t="s">
        <v>51</v>
      </c>
      <c r="C126" s="19" t="s">
        <v>14</v>
      </c>
      <c r="D126" s="34" t="s">
        <v>48</v>
      </c>
      <c r="E126" s="22">
        <f>SUM(F126:J126)</f>
        <v>2823</v>
      </c>
      <c r="F126" s="22">
        <f t="shared" ref="F126:J131" si="36">F132</f>
        <v>0</v>
      </c>
      <c r="G126" s="22">
        <f t="shared" si="36"/>
        <v>0</v>
      </c>
      <c r="H126" s="22">
        <f t="shared" si="36"/>
        <v>2823</v>
      </c>
      <c r="I126" s="22">
        <f t="shared" si="36"/>
        <v>0</v>
      </c>
      <c r="J126" s="22">
        <f t="shared" si="36"/>
        <v>0</v>
      </c>
      <c r="K126" s="33" t="s">
        <v>49</v>
      </c>
    </row>
    <row r="127" spans="1:11" ht="13.25" customHeight="1" x14ac:dyDescent="0.3">
      <c r="A127" s="38"/>
      <c r="B127" s="51"/>
      <c r="C127" s="19" t="s">
        <v>16</v>
      </c>
      <c r="D127" s="35"/>
      <c r="E127" s="22">
        <f t="shared" ref="E127:E131" si="37">SUM(F127:J127)</f>
        <v>390.8</v>
      </c>
      <c r="F127" s="22">
        <f t="shared" si="36"/>
        <v>0</v>
      </c>
      <c r="G127" s="22">
        <f t="shared" si="36"/>
        <v>0</v>
      </c>
      <c r="H127" s="22">
        <f t="shared" si="36"/>
        <v>390.8</v>
      </c>
      <c r="I127" s="22">
        <f t="shared" si="36"/>
        <v>0</v>
      </c>
      <c r="J127" s="22">
        <f t="shared" si="36"/>
        <v>0</v>
      </c>
      <c r="K127" s="33"/>
    </row>
    <row r="128" spans="1:11" ht="13.25" customHeight="1" x14ac:dyDescent="0.3">
      <c r="A128" s="38"/>
      <c r="B128" s="51"/>
      <c r="C128" s="19" t="s">
        <v>17</v>
      </c>
      <c r="D128" s="35"/>
      <c r="E128" s="22">
        <f t="shared" si="37"/>
        <v>2037</v>
      </c>
      <c r="F128" s="22">
        <f t="shared" si="36"/>
        <v>0</v>
      </c>
      <c r="G128" s="22">
        <f t="shared" si="36"/>
        <v>0</v>
      </c>
      <c r="H128" s="22">
        <f t="shared" si="36"/>
        <v>2037</v>
      </c>
      <c r="I128" s="22">
        <f t="shared" si="36"/>
        <v>0</v>
      </c>
      <c r="J128" s="22">
        <f t="shared" si="36"/>
        <v>0</v>
      </c>
      <c r="K128" s="33"/>
    </row>
    <row r="129" spans="1:11" ht="13.25" customHeight="1" x14ac:dyDescent="0.3">
      <c r="A129" s="38"/>
      <c r="B129" s="51"/>
      <c r="C129" s="19" t="s">
        <v>18</v>
      </c>
      <c r="D129" s="35"/>
      <c r="E129" s="22">
        <f t="shared" si="37"/>
        <v>0</v>
      </c>
      <c r="F129" s="22">
        <f t="shared" si="36"/>
        <v>0</v>
      </c>
      <c r="G129" s="22">
        <f t="shared" si="36"/>
        <v>0</v>
      </c>
      <c r="H129" s="22">
        <f t="shared" si="36"/>
        <v>0</v>
      </c>
      <c r="I129" s="22">
        <f t="shared" si="36"/>
        <v>0</v>
      </c>
      <c r="J129" s="22">
        <f t="shared" si="36"/>
        <v>0</v>
      </c>
      <c r="K129" s="33"/>
    </row>
    <row r="130" spans="1:11" ht="13.25" customHeight="1" x14ac:dyDescent="0.3">
      <c r="A130" s="38"/>
      <c r="B130" s="51"/>
      <c r="C130" s="19" t="s">
        <v>19</v>
      </c>
      <c r="D130" s="35"/>
      <c r="E130" s="22">
        <f t="shared" si="37"/>
        <v>395.2</v>
      </c>
      <c r="F130" s="22">
        <f t="shared" si="36"/>
        <v>0</v>
      </c>
      <c r="G130" s="22">
        <f t="shared" si="36"/>
        <v>0</v>
      </c>
      <c r="H130" s="22">
        <f t="shared" si="36"/>
        <v>395.2</v>
      </c>
      <c r="I130" s="22">
        <f t="shared" si="36"/>
        <v>0</v>
      </c>
      <c r="J130" s="22">
        <f t="shared" si="36"/>
        <v>0</v>
      </c>
      <c r="K130" s="33"/>
    </row>
    <row r="131" spans="1:11" ht="13.25" customHeight="1" x14ac:dyDescent="0.3">
      <c r="A131" s="38"/>
      <c r="B131" s="51"/>
      <c r="C131" s="19" t="s">
        <v>20</v>
      </c>
      <c r="D131" s="36"/>
      <c r="E131" s="22">
        <f t="shared" si="37"/>
        <v>0</v>
      </c>
      <c r="F131" s="22">
        <f t="shared" si="36"/>
        <v>0</v>
      </c>
      <c r="G131" s="22">
        <f t="shared" si="36"/>
        <v>0</v>
      </c>
      <c r="H131" s="22">
        <f t="shared" si="36"/>
        <v>0</v>
      </c>
      <c r="I131" s="22">
        <f t="shared" si="36"/>
        <v>0</v>
      </c>
      <c r="J131" s="22">
        <f t="shared" si="36"/>
        <v>0</v>
      </c>
      <c r="K131" s="33"/>
    </row>
    <row r="132" spans="1:11" ht="13.25" customHeight="1" x14ac:dyDescent="0.3">
      <c r="A132" s="32" t="s">
        <v>46</v>
      </c>
      <c r="B132" s="33" t="s">
        <v>52</v>
      </c>
      <c r="C132" s="19" t="s">
        <v>14</v>
      </c>
      <c r="D132" s="34" t="s">
        <v>48</v>
      </c>
      <c r="E132" s="22">
        <f>SUM(F132:J132)</f>
        <v>2823</v>
      </c>
      <c r="F132" s="22"/>
      <c r="G132" s="22"/>
      <c r="H132" s="23">
        <f>SUM(H133:H137)</f>
        <v>2823</v>
      </c>
      <c r="I132" s="22"/>
      <c r="J132" s="22"/>
      <c r="K132" s="15"/>
    </row>
    <row r="133" spans="1:11" ht="13.25" customHeight="1" x14ac:dyDescent="0.3">
      <c r="A133" s="32"/>
      <c r="B133" s="33"/>
      <c r="C133" s="19" t="s">
        <v>16</v>
      </c>
      <c r="D133" s="35"/>
      <c r="E133" s="22">
        <f t="shared" ref="E133:E137" si="38">SUM(F133:J133)</f>
        <v>390.8</v>
      </c>
      <c r="F133" s="22"/>
      <c r="G133" s="22"/>
      <c r="H133" s="23">
        <v>390.8</v>
      </c>
      <c r="I133" s="22"/>
      <c r="J133" s="22"/>
      <c r="K133" s="15"/>
    </row>
    <row r="134" spans="1:11" ht="13.25" customHeight="1" x14ac:dyDescent="0.3">
      <c r="A134" s="32"/>
      <c r="B134" s="33"/>
      <c r="C134" s="19" t="s">
        <v>17</v>
      </c>
      <c r="D134" s="35"/>
      <c r="E134" s="22">
        <f t="shared" si="38"/>
        <v>2037</v>
      </c>
      <c r="F134" s="22"/>
      <c r="G134" s="22"/>
      <c r="H134" s="23">
        <v>2037</v>
      </c>
      <c r="I134" s="22"/>
      <c r="J134" s="22"/>
      <c r="K134" s="15"/>
    </row>
    <row r="135" spans="1:11" ht="13.25" customHeight="1" x14ac:dyDescent="0.3">
      <c r="A135" s="32"/>
      <c r="B135" s="33"/>
      <c r="C135" s="19" t="s">
        <v>18</v>
      </c>
      <c r="D135" s="35"/>
      <c r="E135" s="22">
        <f t="shared" si="38"/>
        <v>0</v>
      </c>
      <c r="F135" s="22"/>
      <c r="G135" s="22"/>
      <c r="H135" s="23"/>
      <c r="I135" s="22"/>
      <c r="J135" s="22"/>
      <c r="K135" s="15"/>
    </row>
    <row r="136" spans="1:11" ht="13.25" customHeight="1" x14ac:dyDescent="0.3">
      <c r="A136" s="32"/>
      <c r="B136" s="33"/>
      <c r="C136" s="19" t="s">
        <v>19</v>
      </c>
      <c r="D136" s="35"/>
      <c r="E136" s="22">
        <f t="shared" si="38"/>
        <v>395.2</v>
      </c>
      <c r="F136" s="22"/>
      <c r="G136" s="22"/>
      <c r="H136" s="23">
        <v>395.2</v>
      </c>
      <c r="I136" s="22"/>
      <c r="J136" s="22"/>
      <c r="K136" s="15"/>
    </row>
    <row r="137" spans="1:11" ht="13.25" customHeight="1" x14ac:dyDescent="0.3">
      <c r="A137" s="32"/>
      <c r="B137" s="33"/>
      <c r="C137" s="19" t="s">
        <v>20</v>
      </c>
      <c r="D137" s="36"/>
      <c r="E137" s="22">
        <f t="shared" si="38"/>
        <v>0</v>
      </c>
      <c r="F137" s="22"/>
      <c r="G137" s="22"/>
      <c r="H137" s="23"/>
      <c r="I137" s="22"/>
      <c r="J137" s="22"/>
      <c r="K137" s="15"/>
    </row>
    <row r="138" spans="1:11" ht="27" customHeight="1" x14ac:dyDescent="0.3">
      <c r="A138" s="39" t="s">
        <v>53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</row>
    <row r="139" spans="1:11" ht="16.25" customHeight="1" x14ac:dyDescent="0.3">
      <c r="A139" s="48" t="s">
        <v>54</v>
      </c>
      <c r="B139" s="39" t="s">
        <v>55</v>
      </c>
      <c r="C139" s="15" t="s">
        <v>14</v>
      </c>
      <c r="D139" s="27"/>
      <c r="E139" s="14">
        <f>SUM(F139:J139)</f>
        <v>391821.2</v>
      </c>
      <c r="F139" s="14">
        <f t="shared" ref="F139:F144" si="39">F145+F169+F187+F223+F259+F289+F295+F367+F403+F415</f>
        <v>96304.099999999991</v>
      </c>
      <c r="G139" s="14">
        <f t="shared" ref="G139:J143" si="40">G145+G169+G187+G223+G259+G295+G367+G403+G415</f>
        <v>84769.7</v>
      </c>
      <c r="H139" s="14">
        <f t="shared" si="40"/>
        <v>92237.8</v>
      </c>
      <c r="I139" s="14">
        <f t="shared" si="40"/>
        <v>61081.400000000009</v>
      </c>
      <c r="J139" s="14">
        <f t="shared" si="40"/>
        <v>57428.200000000004</v>
      </c>
      <c r="K139" s="15"/>
    </row>
    <row r="140" spans="1:11" ht="16.25" customHeight="1" x14ac:dyDescent="0.3">
      <c r="A140" s="49"/>
      <c r="B140" s="39"/>
      <c r="C140" s="15" t="s">
        <v>16</v>
      </c>
      <c r="D140" s="27"/>
      <c r="E140" s="14">
        <f t="shared" ref="E140:E143" si="41">SUM(F140:J140)</f>
        <v>0</v>
      </c>
      <c r="F140" s="14">
        <f t="shared" si="39"/>
        <v>0</v>
      </c>
      <c r="G140" s="14">
        <f t="shared" si="40"/>
        <v>0</v>
      </c>
      <c r="H140" s="14">
        <f t="shared" si="40"/>
        <v>0</v>
      </c>
      <c r="I140" s="14">
        <f t="shared" si="40"/>
        <v>0</v>
      </c>
      <c r="J140" s="14">
        <f t="shared" si="40"/>
        <v>0</v>
      </c>
      <c r="K140" s="15"/>
    </row>
    <row r="141" spans="1:11" ht="16.25" customHeight="1" x14ac:dyDescent="0.3">
      <c r="A141" s="49"/>
      <c r="B141" s="39"/>
      <c r="C141" s="15" t="s">
        <v>17</v>
      </c>
      <c r="D141" s="27"/>
      <c r="E141" s="14">
        <f t="shared" si="41"/>
        <v>24243.599999999999</v>
      </c>
      <c r="F141" s="14">
        <f t="shared" si="39"/>
        <v>5753.1</v>
      </c>
      <c r="G141" s="14">
        <f t="shared" si="40"/>
        <v>7046.4</v>
      </c>
      <c r="H141" s="14">
        <f t="shared" si="40"/>
        <v>5422</v>
      </c>
      <c r="I141" s="14">
        <f t="shared" si="40"/>
        <v>3056.5</v>
      </c>
      <c r="J141" s="14">
        <f t="shared" si="40"/>
        <v>2965.6</v>
      </c>
      <c r="K141" s="15"/>
    </row>
    <row r="142" spans="1:11" ht="16.25" customHeight="1" x14ac:dyDescent="0.3">
      <c r="A142" s="49"/>
      <c r="B142" s="39"/>
      <c r="C142" s="15" t="s">
        <v>18</v>
      </c>
      <c r="D142" s="27"/>
      <c r="E142" s="14">
        <f t="shared" si="41"/>
        <v>39368.1</v>
      </c>
      <c r="F142" s="14">
        <f t="shared" si="39"/>
        <v>153.4</v>
      </c>
      <c r="G142" s="14">
        <f t="shared" si="40"/>
        <v>10146.6</v>
      </c>
      <c r="H142" s="14">
        <f t="shared" si="40"/>
        <v>29068.1</v>
      </c>
      <c r="I142" s="14">
        <f t="shared" si="40"/>
        <v>0</v>
      </c>
      <c r="J142" s="14">
        <f t="shared" si="40"/>
        <v>0</v>
      </c>
      <c r="K142" s="15"/>
    </row>
    <row r="143" spans="1:11" ht="16.25" customHeight="1" x14ac:dyDescent="0.3">
      <c r="A143" s="49"/>
      <c r="B143" s="39"/>
      <c r="C143" s="15" t="s">
        <v>19</v>
      </c>
      <c r="D143" s="27"/>
      <c r="E143" s="14">
        <f t="shared" si="41"/>
        <v>328219.5</v>
      </c>
      <c r="F143" s="14">
        <f t="shared" si="39"/>
        <v>90397.599999999991</v>
      </c>
      <c r="G143" s="14">
        <f t="shared" si="40"/>
        <v>67586.7</v>
      </c>
      <c r="H143" s="14">
        <f t="shared" si="40"/>
        <v>57747.700000000012</v>
      </c>
      <c r="I143" s="14">
        <f t="shared" si="40"/>
        <v>58024.900000000009</v>
      </c>
      <c r="J143" s="14">
        <f t="shared" si="40"/>
        <v>54462.600000000006</v>
      </c>
      <c r="K143" s="15"/>
    </row>
    <row r="144" spans="1:11" ht="18" customHeight="1" x14ac:dyDescent="0.3">
      <c r="A144" s="50"/>
      <c r="B144" s="39"/>
      <c r="C144" s="15" t="s">
        <v>20</v>
      </c>
      <c r="D144" s="27"/>
      <c r="E144" s="14">
        <f t="shared" ref="E144" si="42">SUM(F144:I144)</f>
        <v>0</v>
      </c>
      <c r="F144" s="14">
        <f t="shared" si="39"/>
        <v>0</v>
      </c>
      <c r="G144" s="14">
        <f>G150+G174+G192+G228+G264+G294+G300+G372+G408+G420</f>
        <v>0</v>
      </c>
      <c r="H144" s="14">
        <f>H150+H174+H192+H228+H264+H294+H300+H372+H408+H420</f>
        <v>0</v>
      </c>
      <c r="I144" s="14">
        <f>I150+I174+I192+I228+I264+I294+I300+I372+I408+I420</f>
        <v>0</v>
      </c>
      <c r="J144" s="14">
        <f>J150+J174+J192+J228+J264+J294+J300+J372+J408+J420</f>
        <v>0</v>
      </c>
      <c r="K144" s="15"/>
    </row>
    <row r="145" spans="1:11" ht="19.25" customHeight="1" x14ac:dyDescent="0.3">
      <c r="A145" s="38" t="s">
        <v>56</v>
      </c>
      <c r="B145" s="39" t="s">
        <v>57</v>
      </c>
      <c r="C145" s="15" t="s">
        <v>14</v>
      </c>
      <c r="D145" s="34" t="s">
        <v>15</v>
      </c>
      <c r="E145" s="14">
        <f>SUM(F145:J145)</f>
        <v>2150</v>
      </c>
      <c r="F145" s="14">
        <f t="shared" ref="F145:J150" si="43">F151+F157+F163</f>
        <v>720</v>
      </c>
      <c r="G145" s="14">
        <f t="shared" si="43"/>
        <v>170</v>
      </c>
      <c r="H145" s="16">
        <f t="shared" si="43"/>
        <v>420</v>
      </c>
      <c r="I145" s="14">
        <f t="shared" si="43"/>
        <v>420</v>
      </c>
      <c r="J145" s="14">
        <f t="shared" si="43"/>
        <v>420</v>
      </c>
      <c r="K145" s="33"/>
    </row>
    <row r="146" spans="1:11" x14ac:dyDescent="0.3">
      <c r="A146" s="38"/>
      <c r="B146" s="39"/>
      <c r="C146" s="15" t="s">
        <v>16</v>
      </c>
      <c r="D146" s="35"/>
      <c r="E146" s="14">
        <f t="shared" ref="E146:E150" si="44">SUM(F146:J146)</f>
        <v>0</v>
      </c>
      <c r="F146" s="14">
        <f t="shared" si="43"/>
        <v>0</v>
      </c>
      <c r="G146" s="14">
        <f t="shared" si="43"/>
        <v>0</v>
      </c>
      <c r="H146" s="16">
        <f t="shared" si="43"/>
        <v>0</v>
      </c>
      <c r="I146" s="14">
        <f t="shared" si="43"/>
        <v>0</v>
      </c>
      <c r="J146" s="14">
        <f t="shared" si="43"/>
        <v>0</v>
      </c>
      <c r="K146" s="33"/>
    </row>
    <row r="147" spans="1:11" x14ac:dyDescent="0.3">
      <c r="A147" s="38"/>
      <c r="B147" s="39"/>
      <c r="C147" s="15" t="s">
        <v>17</v>
      </c>
      <c r="D147" s="35"/>
      <c r="E147" s="14">
        <f t="shared" si="44"/>
        <v>0</v>
      </c>
      <c r="F147" s="14">
        <f t="shared" si="43"/>
        <v>0</v>
      </c>
      <c r="G147" s="14">
        <f t="shared" si="43"/>
        <v>0</v>
      </c>
      <c r="H147" s="16">
        <f t="shared" si="43"/>
        <v>0</v>
      </c>
      <c r="I147" s="14">
        <f t="shared" si="43"/>
        <v>0</v>
      </c>
      <c r="J147" s="14">
        <f t="shared" si="43"/>
        <v>0</v>
      </c>
      <c r="K147" s="33"/>
    </row>
    <row r="148" spans="1:11" x14ac:dyDescent="0.3">
      <c r="A148" s="38"/>
      <c r="B148" s="39"/>
      <c r="C148" s="15" t="s">
        <v>18</v>
      </c>
      <c r="D148" s="35"/>
      <c r="E148" s="14">
        <f t="shared" si="44"/>
        <v>0</v>
      </c>
      <c r="F148" s="14">
        <f t="shared" si="43"/>
        <v>0</v>
      </c>
      <c r="G148" s="14">
        <f t="shared" si="43"/>
        <v>0</v>
      </c>
      <c r="H148" s="16">
        <f t="shared" si="43"/>
        <v>0</v>
      </c>
      <c r="I148" s="14">
        <f t="shared" si="43"/>
        <v>0</v>
      </c>
      <c r="J148" s="14">
        <f t="shared" si="43"/>
        <v>0</v>
      </c>
      <c r="K148" s="33"/>
    </row>
    <row r="149" spans="1:11" x14ac:dyDescent="0.3">
      <c r="A149" s="38"/>
      <c r="B149" s="39"/>
      <c r="C149" s="15" t="s">
        <v>19</v>
      </c>
      <c r="D149" s="35"/>
      <c r="E149" s="14">
        <f t="shared" si="44"/>
        <v>2150</v>
      </c>
      <c r="F149" s="14">
        <f t="shared" si="43"/>
        <v>720</v>
      </c>
      <c r="G149" s="14">
        <f t="shared" si="43"/>
        <v>170</v>
      </c>
      <c r="H149" s="16">
        <f t="shared" si="43"/>
        <v>420</v>
      </c>
      <c r="I149" s="14">
        <f t="shared" si="43"/>
        <v>420</v>
      </c>
      <c r="J149" s="14">
        <f t="shared" si="43"/>
        <v>420</v>
      </c>
      <c r="K149" s="33"/>
    </row>
    <row r="150" spans="1:11" x14ac:dyDescent="0.3">
      <c r="A150" s="38"/>
      <c r="B150" s="39"/>
      <c r="C150" s="15" t="s">
        <v>20</v>
      </c>
      <c r="D150" s="36"/>
      <c r="E150" s="14">
        <f t="shared" si="44"/>
        <v>0</v>
      </c>
      <c r="F150" s="14">
        <f>F156+F162+F168</f>
        <v>0</v>
      </c>
      <c r="G150" s="14">
        <f t="shared" si="43"/>
        <v>0</v>
      </c>
      <c r="H150" s="16">
        <f t="shared" si="43"/>
        <v>0</v>
      </c>
      <c r="I150" s="14">
        <f t="shared" si="43"/>
        <v>0</v>
      </c>
      <c r="J150" s="14">
        <f t="shared" si="43"/>
        <v>0</v>
      </c>
      <c r="K150" s="33"/>
    </row>
    <row r="151" spans="1:11" ht="13.75" customHeight="1" x14ac:dyDescent="0.3">
      <c r="A151" s="32" t="s">
        <v>58</v>
      </c>
      <c r="B151" s="33" t="s">
        <v>59</v>
      </c>
      <c r="C151" s="19" t="s">
        <v>14</v>
      </c>
      <c r="D151" s="34" t="s">
        <v>15</v>
      </c>
      <c r="E151" s="17">
        <f>SUM(F151:I151)</f>
        <v>80</v>
      </c>
      <c r="F151" s="17">
        <f>SUM(F152:F156)</f>
        <v>20</v>
      </c>
      <c r="G151" s="17">
        <f t="shared" ref="G151:J151" si="45">SUM(G152:G156)</f>
        <v>20</v>
      </c>
      <c r="H151" s="18">
        <f t="shared" si="45"/>
        <v>20</v>
      </c>
      <c r="I151" s="17">
        <f t="shared" si="45"/>
        <v>20</v>
      </c>
      <c r="J151" s="17">
        <f t="shared" si="45"/>
        <v>20</v>
      </c>
      <c r="K151" s="33" t="s">
        <v>60</v>
      </c>
    </row>
    <row r="152" spans="1:11" x14ac:dyDescent="0.3">
      <c r="A152" s="32"/>
      <c r="B152" s="33"/>
      <c r="C152" s="19" t="s">
        <v>16</v>
      </c>
      <c r="D152" s="35"/>
      <c r="E152" s="17"/>
      <c r="F152" s="17"/>
      <c r="G152" s="17"/>
      <c r="H152" s="18"/>
      <c r="I152" s="17"/>
      <c r="J152" s="17"/>
      <c r="K152" s="33"/>
    </row>
    <row r="153" spans="1:11" x14ac:dyDescent="0.3">
      <c r="A153" s="32"/>
      <c r="B153" s="33"/>
      <c r="C153" s="19" t="s">
        <v>17</v>
      </c>
      <c r="D153" s="35"/>
      <c r="E153" s="17"/>
      <c r="F153" s="17"/>
      <c r="G153" s="17"/>
      <c r="H153" s="18"/>
      <c r="I153" s="17"/>
      <c r="J153" s="17"/>
      <c r="K153" s="33"/>
    </row>
    <row r="154" spans="1:11" x14ac:dyDescent="0.3">
      <c r="A154" s="32"/>
      <c r="B154" s="33"/>
      <c r="C154" s="19" t="s">
        <v>18</v>
      </c>
      <c r="D154" s="35"/>
      <c r="E154" s="17"/>
      <c r="F154" s="17"/>
      <c r="G154" s="17"/>
      <c r="H154" s="18"/>
      <c r="I154" s="17"/>
      <c r="J154" s="17"/>
      <c r="K154" s="33"/>
    </row>
    <row r="155" spans="1:11" x14ac:dyDescent="0.3">
      <c r="A155" s="32"/>
      <c r="B155" s="33"/>
      <c r="C155" s="19" t="s">
        <v>19</v>
      </c>
      <c r="D155" s="35"/>
      <c r="E155" s="17">
        <f t="shared" ref="E155:E161" si="46">SUM(F155:I155)</f>
        <v>80</v>
      </c>
      <c r="F155" s="17">
        <v>20</v>
      </c>
      <c r="G155" s="17">
        <v>20</v>
      </c>
      <c r="H155" s="18">
        <v>20</v>
      </c>
      <c r="I155" s="17">
        <v>20</v>
      </c>
      <c r="J155" s="17">
        <v>20</v>
      </c>
      <c r="K155" s="33"/>
    </row>
    <row r="156" spans="1:11" x14ac:dyDescent="0.3">
      <c r="A156" s="32"/>
      <c r="B156" s="33"/>
      <c r="C156" s="19" t="s">
        <v>20</v>
      </c>
      <c r="D156" s="36"/>
      <c r="E156" s="17"/>
      <c r="F156" s="17"/>
      <c r="G156" s="17"/>
      <c r="H156" s="18"/>
      <c r="I156" s="17"/>
      <c r="J156" s="17"/>
      <c r="K156" s="33"/>
    </row>
    <row r="157" spans="1:11" ht="13.75" customHeight="1" x14ac:dyDescent="0.3">
      <c r="A157" s="32" t="s">
        <v>61</v>
      </c>
      <c r="B157" s="33" t="s">
        <v>62</v>
      </c>
      <c r="C157" s="19" t="s">
        <v>14</v>
      </c>
      <c r="D157" s="34" t="s">
        <v>15</v>
      </c>
      <c r="E157" s="17">
        <f t="shared" si="46"/>
        <v>1650</v>
      </c>
      <c r="F157" s="17">
        <f>SUM(F158:F162)</f>
        <v>700</v>
      </c>
      <c r="G157" s="17">
        <f t="shared" ref="G157:J157" si="47">SUM(G158:G162)</f>
        <v>150</v>
      </c>
      <c r="H157" s="18">
        <f t="shared" si="47"/>
        <v>400</v>
      </c>
      <c r="I157" s="17">
        <f t="shared" si="47"/>
        <v>400</v>
      </c>
      <c r="J157" s="17">
        <f t="shared" si="47"/>
        <v>400</v>
      </c>
      <c r="K157" s="33" t="s">
        <v>27</v>
      </c>
    </row>
    <row r="158" spans="1:11" x14ac:dyDescent="0.3">
      <c r="A158" s="32"/>
      <c r="B158" s="33"/>
      <c r="C158" s="19" t="s">
        <v>16</v>
      </c>
      <c r="D158" s="35"/>
      <c r="E158" s="17"/>
      <c r="F158" s="17"/>
      <c r="G158" s="17"/>
      <c r="H158" s="18"/>
      <c r="I158" s="17"/>
      <c r="J158" s="17"/>
      <c r="K158" s="33"/>
    </row>
    <row r="159" spans="1:11" x14ac:dyDescent="0.3">
      <c r="A159" s="32"/>
      <c r="B159" s="33"/>
      <c r="C159" s="19" t="s">
        <v>17</v>
      </c>
      <c r="D159" s="35"/>
      <c r="E159" s="17"/>
      <c r="F159" s="17"/>
      <c r="G159" s="17"/>
      <c r="H159" s="18"/>
      <c r="I159" s="17"/>
      <c r="J159" s="17"/>
      <c r="K159" s="33"/>
    </row>
    <row r="160" spans="1:11" x14ac:dyDescent="0.3">
      <c r="A160" s="32"/>
      <c r="B160" s="33"/>
      <c r="C160" s="19" t="s">
        <v>18</v>
      </c>
      <c r="D160" s="35"/>
      <c r="E160" s="17"/>
      <c r="F160" s="17"/>
      <c r="G160" s="17"/>
      <c r="H160" s="18"/>
      <c r="I160" s="17"/>
      <c r="J160" s="17"/>
      <c r="K160" s="33"/>
    </row>
    <row r="161" spans="1:11" x14ac:dyDescent="0.3">
      <c r="A161" s="32"/>
      <c r="B161" s="33"/>
      <c r="C161" s="19" t="s">
        <v>19</v>
      </c>
      <c r="D161" s="35"/>
      <c r="E161" s="17">
        <f t="shared" si="46"/>
        <v>1650</v>
      </c>
      <c r="F161" s="17">
        <v>700</v>
      </c>
      <c r="G161" s="17">
        <v>150</v>
      </c>
      <c r="H161" s="18">
        <v>400</v>
      </c>
      <c r="I161" s="17">
        <v>400</v>
      </c>
      <c r="J161" s="17">
        <v>400</v>
      </c>
      <c r="K161" s="33"/>
    </row>
    <row r="162" spans="1:11" ht="13.25" customHeight="1" x14ac:dyDescent="0.3">
      <c r="A162" s="32"/>
      <c r="B162" s="33"/>
      <c r="C162" s="19" t="s">
        <v>20</v>
      </c>
      <c r="D162" s="36"/>
      <c r="E162" s="17"/>
      <c r="F162" s="17"/>
      <c r="G162" s="17"/>
      <c r="H162" s="18"/>
      <c r="I162" s="17"/>
      <c r="J162" s="17"/>
      <c r="K162" s="33"/>
    </row>
    <row r="163" spans="1:11" ht="15" hidden="1" customHeight="1" x14ac:dyDescent="0.3">
      <c r="A163" s="32" t="s">
        <v>63</v>
      </c>
      <c r="B163" s="33" t="s">
        <v>64</v>
      </c>
      <c r="C163" s="19" t="s">
        <v>14</v>
      </c>
      <c r="D163" s="34" t="s">
        <v>48</v>
      </c>
      <c r="E163" s="17">
        <f t="shared" ref="E163:E168" si="48">SUM(F163:H163)</f>
        <v>0</v>
      </c>
      <c r="F163" s="17">
        <f>SUM(F164:F168)</f>
        <v>0</v>
      </c>
      <c r="G163" s="17">
        <f t="shared" ref="G163:H163" si="49">SUM(G164:G168)</f>
        <v>0</v>
      </c>
      <c r="H163" s="18">
        <f t="shared" si="49"/>
        <v>0</v>
      </c>
      <c r="I163" s="28"/>
      <c r="J163" s="28"/>
      <c r="K163" s="33"/>
    </row>
    <row r="164" spans="1:11" hidden="1" x14ac:dyDescent="0.3">
      <c r="A164" s="32"/>
      <c r="B164" s="33"/>
      <c r="C164" s="19" t="s">
        <v>16</v>
      </c>
      <c r="D164" s="35"/>
      <c r="E164" s="17">
        <f t="shared" si="48"/>
        <v>0</v>
      </c>
      <c r="F164" s="17">
        <v>0</v>
      </c>
      <c r="G164" s="17">
        <v>0</v>
      </c>
      <c r="H164" s="18">
        <v>0</v>
      </c>
      <c r="I164" s="28"/>
      <c r="J164" s="28"/>
      <c r="K164" s="33"/>
    </row>
    <row r="165" spans="1:11" hidden="1" x14ac:dyDescent="0.3">
      <c r="A165" s="32"/>
      <c r="B165" s="33"/>
      <c r="C165" s="19" t="s">
        <v>17</v>
      </c>
      <c r="D165" s="35"/>
      <c r="E165" s="17">
        <f t="shared" si="48"/>
        <v>0</v>
      </c>
      <c r="F165" s="17">
        <v>0</v>
      </c>
      <c r="G165" s="17">
        <v>0</v>
      </c>
      <c r="H165" s="18">
        <v>0</v>
      </c>
      <c r="I165" s="28"/>
      <c r="J165" s="28"/>
      <c r="K165" s="33"/>
    </row>
    <row r="166" spans="1:11" hidden="1" x14ac:dyDescent="0.3">
      <c r="A166" s="32"/>
      <c r="B166" s="33"/>
      <c r="C166" s="19" t="s">
        <v>18</v>
      </c>
      <c r="D166" s="35"/>
      <c r="E166" s="17">
        <f t="shared" si="48"/>
        <v>0</v>
      </c>
      <c r="F166" s="17">
        <v>0</v>
      </c>
      <c r="G166" s="17">
        <v>0</v>
      </c>
      <c r="H166" s="18">
        <v>0</v>
      </c>
      <c r="I166" s="28"/>
      <c r="J166" s="28"/>
      <c r="K166" s="33"/>
    </row>
    <row r="167" spans="1:11" hidden="1" x14ac:dyDescent="0.3">
      <c r="A167" s="32"/>
      <c r="B167" s="33"/>
      <c r="C167" s="19" t="s">
        <v>19</v>
      </c>
      <c r="D167" s="35"/>
      <c r="E167" s="17">
        <f t="shared" si="48"/>
        <v>0</v>
      </c>
      <c r="F167" s="17">
        <v>0</v>
      </c>
      <c r="G167" s="17">
        <v>0</v>
      </c>
      <c r="H167" s="18">
        <v>0</v>
      </c>
      <c r="I167" s="28"/>
      <c r="J167" s="28"/>
      <c r="K167" s="33"/>
    </row>
    <row r="168" spans="1:11" hidden="1" x14ac:dyDescent="0.3">
      <c r="A168" s="32"/>
      <c r="B168" s="33"/>
      <c r="C168" s="19" t="s">
        <v>20</v>
      </c>
      <c r="D168" s="36"/>
      <c r="E168" s="17">
        <f t="shared" si="48"/>
        <v>0</v>
      </c>
      <c r="F168" s="17">
        <v>0</v>
      </c>
      <c r="G168" s="17">
        <v>0</v>
      </c>
      <c r="H168" s="18">
        <v>0</v>
      </c>
      <c r="I168" s="28"/>
      <c r="J168" s="28"/>
      <c r="K168" s="33"/>
    </row>
    <row r="169" spans="1:11" ht="14.4" customHeight="1" x14ac:dyDescent="0.3">
      <c r="A169" s="38" t="s">
        <v>65</v>
      </c>
      <c r="B169" s="39" t="s">
        <v>66</v>
      </c>
      <c r="C169" s="15" t="s">
        <v>14</v>
      </c>
      <c r="D169" s="34" t="s">
        <v>15</v>
      </c>
      <c r="E169" s="14">
        <f>SUM(F169:J169)</f>
        <v>2002</v>
      </c>
      <c r="F169" s="14">
        <f t="shared" ref="F169:J174" si="50">F175+F181</f>
        <v>610</v>
      </c>
      <c r="G169" s="14">
        <f t="shared" si="50"/>
        <v>192</v>
      </c>
      <c r="H169" s="16">
        <f t="shared" si="50"/>
        <v>400</v>
      </c>
      <c r="I169" s="14">
        <f t="shared" si="50"/>
        <v>400</v>
      </c>
      <c r="J169" s="14">
        <f t="shared" si="50"/>
        <v>400</v>
      </c>
      <c r="K169" s="41"/>
    </row>
    <row r="170" spans="1:11" x14ac:dyDescent="0.3">
      <c r="A170" s="38"/>
      <c r="B170" s="39"/>
      <c r="C170" s="15" t="s">
        <v>16</v>
      </c>
      <c r="D170" s="35"/>
      <c r="E170" s="14">
        <f t="shared" ref="E170:E174" si="51">SUM(F170:J170)</f>
        <v>0</v>
      </c>
      <c r="F170" s="14">
        <f t="shared" si="50"/>
        <v>0</v>
      </c>
      <c r="G170" s="14">
        <f t="shared" si="50"/>
        <v>0</v>
      </c>
      <c r="H170" s="16">
        <f t="shared" si="50"/>
        <v>0</v>
      </c>
      <c r="I170" s="14">
        <f t="shared" si="50"/>
        <v>0</v>
      </c>
      <c r="J170" s="14">
        <f t="shared" si="50"/>
        <v>0</v>
      </c>
      <c r="K170" s="41"/>
    </row>
    <row r="171" spans="1:11" x14ac:dyDescent="0.3">
      <c r="A171" s="38"/>
      <c r="B171" s="39"/>
      <c r="C171" s="15" t="s">
        <v>17</v>
      </c>
      <c r="D171" s="35"/>
      <c r="E171" s="14">
        <f t="shared" si="51"/>
        <v>0</v>
      </c>
      <c r="F171" s="14">
        <f t="shared" si="50"/>
        <v>0</v>
      </c>
      <c r="G171" s="14">
        <f t="shared" si="50"/>
        <v>0</v>
      </c>
      <c r="H171" s="16">
        <f t="shared" si="50"/>
        <v>0</v>
      </c>
      <c r="I171" s="14">
        <f t="shared" si="50"/>
        <v>0</v>
      </c>
      <c r="J171" s="14">
        <f t="shared" si="50"/>
        <v>0</v>
      </c>
      <c r="K171" s="41"/>
    </row>
    <row r="172" spans="1:11" x14ac:dyDescent="0.3">
      <c r="A172" s="38"/>
      <c r="B172" s="39"/>
      <c r="C172" s="15" t="s">
        <v>18</v>
      </c>
      <c r="D172" s="35"/>
      <c r="E172" s="14">
        <f t="shared" si="51"/>
        <v>0</v>
      </c>
      <c r="F172" s="14">
        <f t="shared" si="50"/>
        <v>0</v>
      </c>
      <c r="G172" s="14">
        <f t="shared" si="50"/>
        <v>0</v>
      </c>
      <c r="H172" s="16">
        <f t="shared" si="50"/>
        <v>0</v>
      </c>
      <c r="I172" s="14">
        <f t="shared" si="50"/>
        <v>0</v>
      </c>
      <c r="J172" s="14">
        <f t="shared" si="50"/>
        <v>0</v>
      </c>
      <c r="K172" s="41"/>
    </row>
    <row r="173" spans="1:11" x14ac:dyDescent="0.3">
      <c r="A173" s="38"/>
      <c r="B173" s="39"/>
      <c r="C173" s="15" t="s">
        <v>19</v>
      </c>
      <c r="D173" s="35"/>
      <c r="E173" s="14">
        <f t="shared" si="51"/>
        <v>2002</v>
      </c>
      <c r="F173" s="14">
        <f t="shared" si="50"/>
        <v>610</v>
      </c>
      <c r="G173" s="14">
        <f t="shared" si="50"/>
        <v>192</v>
      </c>
      <c r="H173" s="16">
        <f t="shared" si="50"/>
        <v>400</v>
      </c>
      <c r="I173" s="14">
        <f t="shared" si="50"/>
        <v>400</v>
      </c>
      <c r="J173" s="14">
        <f t="shared" si="50"/>
        <v>400</v>
      </c>
      <c r="K173" s="41"/>
    </row>
    <row r="174" spans="1:11" x14ac:dyDescent="0.3">
      <c r="A174" s="38"/>
      <c r="B174" s="39"/>
      <c r="C174" s="15" t="s">
        <v>20</v>
      </c>
      <c r="D174" s="36"/>
      <c r="E174" s="14">
        <f t="shared" si="51"/>
        <v>0</v>
      </c>
      <c r="F174" s="14">
        <f t="shared" si="50"/>
        <v>0</v>
      </c>
      <c r="G174" s="14">
        <f t="shared" si="50"/>
        <v>0</v>
      </c>
      <c r="H174" s="16">
        <f t="shared" si="50"/>
        <v>0</v>
      </c>
      <c r="I174" s="14">
        <f t="shared" si="50"/>
        <v>0</v>
      </c>
      <c r="J174" s="14">
        <f t="shared" si="50"/>
        <v>0</v>
      </c>
      <c r="K174" s="41"/>
    </row>
    <row r="175" spans="1:11" ht="15" customHeight="1" x14ac:dyDescent="0.3">
      <c r="A175" s="32" t="s">
        <v>67</v>
      </c>
      <c r="B175" s="33" t="s">
        <v>68</v>
      </c>
      <c r="C175" s="19" t="s">
        <v>14</v>
      </c>
      <c r="D175" s="34" t="s">
        <v>15</v>
      </c>
      <c r="E175" s="17">
        <f>SUM(F175:I175)</f>
        <v>1562</v>
      </c>
      <c r="F175" s="17">
        <f>SUM(F176:F180)</f>
        <v>600</v>
      </c>
      <c r="G175" s="17">
        <f t="shared" ref="G175:J175" si="52">SUM(G176:G180)</f>
        <v>182</v>
      </c>
      <c r="H175" s="18">
        <f t="shared" si="52"/>
        <v>390</v>
      </c>
      <c r="I175" s="17">
        <f t="shared" si="52"/>
        <v>390</v>
      </c>
      <c r="J175" s="17">
        <f t="shared" si="52"/>
        <v>390</v>
      </c>
      <c r="K175" s="33" t="s">
        <v>49</v>
      </c>
    </row>
    <row r="176" spans="1:11" x14ac:dyDescent="0.3">
      <c r="A176" s="32"/>
      <c r="B176" s="33"/>
      <c r="C176" s="19" t="s">
        <v>16</v>
      </c>
      <c r="D176" s="35"/>
      <c r="E176" s="17"/>
      <c r="F176" s="17"/>
      <c r="G176" s="17"/>
      <c r="H176" s="18"/>
      <c r="I176" s="17"/>
      <c r="J176" s="17"/>
      <c r="K176" s="33"/>
    </row>
    <row r="177" spans="1:11" x14ac:dyDescent="0.3">
      <c r="A177" s="32"/>
      <c r="B177" s="33"/>
      <c r="C177" s="19" t="s">
        <v>17</v>
      </c>
      <c r="D177" s="35"/>
      <c r="E177" s="17"/>
      <c r="F177" s="17"/>
      <c r="G177" s="17"/>
      <c r="H177" s="18"/>
      <c r="I177" s="17"/>
      <c r="J177" s="17"/>
      <c r="K177" s="33"/>
    </row>
    <row r="178" spans="1:11" x14ac:dyDescent="0.3">
      <c r="A178" s="32"/>
      <c r="B178" s="33"/>
      <c r="C178" s="19" t="s">
        <v>18</v>
      </c>
      <c r="D178" s="35"/>
      <c r="E178" s="17"/>
      <c r="F178" s="17"/>
      <c r="G178" s="17"/>
      <c r="H178" s="18"/>
      <c r="I178" s="17"/>
      <c r="J178" s="17"/>
      <c r="K178" s="33"/>
    </row>
    <row r="179" spans="1:11" x14ac:dyDescent="0.3">
      <c r="A179" s="32"/>
      <c r="B179" s="33"/>
      <c r="C179" s="19" t="s">
        <v>19</v>
      </c>
      <c r="D179" s="35"/>
      <c r="E179" s="17">
        <f t="shared" ref="E179:E185" si="53">SUM(F179:I179)</f>
        <v>1562</v>
      </c>
      <c r="F179" s="17">
        <v>600</v>
      </c>
      <c r="G179" s="17">
        <v>182</v>
      </c>
      <c r="H179" s="18">
        <v>390</v>
      </c>
      <c r="I179" s="17">
        <v>390</v>
      </c>
      <c r="J179" s="17">
        <v>390</v>
      </c>
      <c r="K179" s="33"/>
    </row>
    <row r="180" spans="1:11" x14ac:dyDescent="0.3">
      <c r="A180" s="32"/>
      <c r="B180" s="33"/>
      <c r="C180" s="19" t="s">
        <v>20</v>
      </c>
      <c r="D180" s="36"/>
      <c r="E180" s="17"/>
      <c r="F180" s="17"/>
      <c r="G180" s="17"/>
      <c r="H180" s="18"/>
      <c r="I180" s="17"/>
      <c r="J180" s="17"/>
      <c r="K180" s="33"/>
    </row>
    <row r="181" spans="1:11" ht="15" customHeight="1" x14ac:dyDescent="0.3">
      <c r="A181" s="32" t="s">
        <v>69</v>
      </c>
      <c r="B181" s="33" t="s">
        <v>70</v>
      </c>
      <c r="C181" s="19" t="s">
        <v>14</v>
      </c>
      <c r="D181" s="34" t="s">
        <v>15</v>
      </c>
      <c r="E181" s="17">
        <f t="shared" si="53"/>
        <v>40</v>
      </c>
      <c r="F181" s="17">
        <f>SUM(F182:F186)</f>
        <v>10</v>
      </c>
      <c r="G181" s="17">
        <f t="shared" ref="G181:J181" si="54">SUM(G182:G186)</f>
        <v>10</v>
      </c>
      <c r="H181" s="18">
        <f t="shared" si="54"/>
        <v>10</v>
      </c>
      <c r="I181" s="17">
        <f t="shared" si="54"/>
        <v>10</v>
      </c>
      <c r="J181" s="17">
        <f t="shared" si="54"/>
        <v>10</v>
      </c>
      <c r="K181" s="33" t="s">
        <v>49</v>
      </c>
    </row>
    <row r="182" spans="1:11" x14ac:dyDescent="0.3">
      <c r="A182" s="32"/>
      <c r="B182" s="33"/>
      <c r="C182" s="19" t="s">
        <v>16</v>
      </c>
      <c r="D182" s="35"/>
      <c r="E182" s="17"/>
      <c r="F182" s="17"/>
      <c r="G182" s="17"/>
      <c r="H182" s="18"/>
      <c r="I182" s="17"/>
      <c r="J182" s="17"/>
      <c r="K182" s="33"/>
    </row>
    <row r="183" spans="1:11" x14ac:dyDescent="0.3">
      <c r="A183" s="32"/>
      <c r="B183" s="33"/>
      <c r="C183" s="19" t="s">
        <v>17</v>
      </c>
      <c r="D183" s="35"/>
      <c r="E183" s="17"/>
      <c r="F183" s="17"/>
      <c r="G183" s="17"/>
      <c r="H183" s="18"/>
      <c r="I183" s="17"/>
      <c r="J183" s="17"/>
      <c r="K183" s="33"/>
    </row>
    <row r="184" spans="1:11" x14ac:dyDescent="0.3">
      <c r="A184" s="32"/>
      <c r="B184" s="33"/>
      <c r="C184" s="19" t="s">
        <v>18</v>
      </c>
      <c r="D184" s="35"/>
      <c r="E184" s="17"/>
      <c r="F184" s="17"/>
      <c r="G184" s="17"/>
      <c r="H184" s="18"/>
      <c r="I184" s="17"/>
      <c r="J184" s="17"/>
      <c r="K184" s="33"/>
    </row>
    <row r="185" spans="1:11" x14ac:dyDescent="0.3">
      <c r="A185" s="32"/>
      <c r="B185" s="33"/>
      <c r="C185" s="19" t="s">
        <v>19</v>
      </c>
      <c r="D185" s="35"/>
      <c r="E185" s="17">
        <f t="shared" si="53"/>
        <v>40</v>
      </c>
      <c r="F185" s="17">
        <v>10</v>
      </c>
      <c r="G185" s="17">
        <v>10</v>
      </c>
      <c r="H185" s="18">
        <v>10</v>
      </c>
      <c r="I185" s="17">
        <v>10</v>
      </c>
      <c r="J185" s="17">
        <v>10</v>
      </c>
      <c r="K185" s="33"/>
    </row>
    <row r="186" spans="1:11" x14ac:dyDescent="0.3">
      <c r="A186" s="32"/>
      <c r="B186" s="33"/>
      <c r="C186" s="19" t="s">
        <v>20</v>
      </c>
      <c r="D186" s="36"/>
      <c r="E186" s="17"/>
      <c r="F186" s="17"/>
      <c r="G186" s="17"/>
      <c r="H186" s="18"/>
      <c r="I186" s="17"/>
      <c r="J186" s="17"/>
      <c r="K186" s="33"/>
    </row>
    <row r="187" spans="1:11" ht="13.75" customHeight="1" x14ac:dyDescent="0.3">
      <c r="A187" s="38" t="s">
        <v>71</v>
      </c>
      <c r="B187" s="39" t="s">
        <v>72</v>
      </c>
      <c r="C187" s="19" t="s">
        <v>14</v>
      </c>
      <c r="D187" s="34" t="s">
        <v>15</v>
      </c>
      <c r="E187" s="14">
        <f>SUM(F187:J187)</f>
        <v>128798.09999999999</v>
      </c>
      <c r="F187" s="14">
        <f t="shared" ref="F187:J192" si="55">F193+F199+F205+F211+F217</f>
        <v>35293.699999999997</v>
      </c>
      <c r="G187" s="14">
        <f>G193+G199+G205+G211+G217</f>
        <v>26154.399999999998</v>
      </c>
      <c r="H187" s="16">
        <f t="shared" ref="H187:J190" si="56">H193+H199+H205+H211+H217</f>
        <v>22077.3</v>
      </c>
      <c r="I187" s="14">
        <f t="shared" si="56"/>
        <v>23618.2</v>
      </c>
      <c r="J187" s="14">
        <f t="shared" si="56"/>
        <v>21654.5</v>
      </c>
      <c r="K187" s="41"/>
    </row>
    <row r="188" spans="1:11" x14ac:dyDescent="0.3">
      <c r="A188" s="38"/>
      <c r="B188" s="39"/>
      <c r="C188" s="19" t="s">
        <v>16</v>
      </c>
      <c r="D188" s="35"/>
      <c r="E188" s="14">
        <f t="shared" ref="E188:E192" si="57">SUM(F188:J188)</f>
        <v>0</v>
      </c>
      <c r="F188" s="14">
        <f t="shared" si="55"/>
        <v>0</v>
      </c>
      <c r="G188" s="14">
        <f t="shared" si="55"/>
        <v>0</v>
      </c>
      <c r="H188" s="16">
        <f t="shared" si="55"/>
        <v>0</v>
      </c>
      <c r="I188" s="14">
        <f t="shared" si="56"/>
        <v>0</v>
      </c>
      <c r="J188" s="14">
        <f t="shared" si="56"/>
        <v>0</v>
      </c>
      <c r="K188" s="41"/>
    </row>
    <row r="189" spans="1:11" x14ac:dyDescent="0.3">
      <c r="A189" s="38"/>
      <c r="B189" s="39"/>
      <c r="C189" s="19" t="s">
        <v>17</v>
      </c>
      <c r="D189" s="35"/>
      <c r="E189" s="14">
        <f t="shared" si="57"/>
        <v>3200</v>
      </c>
      <c r="F189" s="14">
        <f t="shared" si="55"/>
        <v>0</v>
      </c>
      <c r="G189" s="14">
        <f t="shared" si="55"/>
        <v>2600</v>
      </c>
      <c r="H189" s="16">
        <f t="shared" si="55"/>
        <v>600</v>
      </c>
      <c r="I189" s="14">
        <f t="shared" si="56"/>
        <v>0</v>
      </c>
      <c r="J189" s="14">
        <f t="shared" si="56"/>
        <v>0</v>
      </c>
      <c r="K189" s="41"/>
    </row>
    <row r="190" spans="1:11" x14ac:dyDescent="0.3">
      <c r="A190" s="38"/>
      <c r="B190" s="39"/>
      <c r="C190" s="19" t="s">
        <v>18</v>
      </c>
      <c r="D190" s="35"/>
      <c r="E190" s="14">
        <f t="shared" si="57"/>
        <v>150</v>
      </c>
      <c r="F190" s="14">
        <f t="shared" si="55"/>
        <v>0</v>
      </c>
      <c r="G190" s="14">
        <f t="shared" si="55"/>
        <v>50</v>
      </c>
      <c r="H190" s="16">
        <f t="shared" si="55"/>
        <v>100</v>
      </c>
      <c r="I190" s="14">
        <f t="shared" si="56"/>
        <v>0</v>
      </c>
      <c r="J190" s="14">
        <f t="shared" si="56"/>
        <v>0</v>
      </c>
      <c r="K190" s="41"/>
    </row>
    <row r="191" spans="1:11" x14ac:dyDescent="0.3">
      <c r="A191" s="38"/>
      <c r="B191" s="39"/>
      <c r="C191" s="19" t="s">
        <v>19</v>
      </c>
      <c r="D191" s="35"/>
      <c r="E191" s="14">
        <f t="shared" si="57"/>
        <v>125448.09999999999</v>
      </c>
      <c r="F191" s="14">
        <f t="shared" si="55"/>
        <v>35293.699999999997</v>
      </c>
      <c r="G191" s="14">
        <f t="shared" si="55"/>
        <v>23504.399999999998</v>
      </c>
      <c r="H191" s="16">
        <f t="shared" si="55"/>
        <v>21377.3</v>
      </c>
      <c r="I191" s="14">
        <f t="shared" si="55"/>
        <v>23618.2</v>
      </c>
      <c r="J191" s="14">
        <f t="shared" si="55"/>
        <v>21654.5</v>
      </c>
      <c r="K191" s="41"/>
    </row>
    <row r="192" spans="1:11" x14ac:dyDescent="0.3">
      <c r="A192" s="38"/>
      <c r="B192" s="39"/>
      <c r="C192" s="19" t="s">
        <v>20</v>
      </c>
      <c r="D192" s="36"/>
      <c r="E192" s="14">
        <f t="shared" si="57"/>
        <v>0</v>
      </c>
      <c r="F192" s="14">
        <f t="shared" si="55"/>
        <v>0</v>
      </c>
      <c r="G192" s="14">
        <f t="shared" si="55"/>
        <v>0</v>
      </c>
      <c r="H192" s="16">
        <f t="shared" si="55"/>
        <v>0</v>
      </c>
      <c r="I192" s="14">
        <f t="shared" si="55"/>
        <v>0</v>
      </c>
      <c r="J192" s="14">
        <f t="shared" si="55"/>
        <v>0</v>
      </c>
      <c r="K192" s="41"/>
    </row>
    <row r="193" spans="1:11" ht="13.75" customHeight="1" x14ac:dyDescent="0.3">
      <c r="A193" s="32" t="s">
        <v>73</v>
      </c>
      <c r="B193" s="33" t="s">
        <v>74</v>
      </c>
      <c r="C193" s="19" t="s">
        <v>14</v>
      </c>
      <c r="D193" s="34" t="s">
        <v>15</v>
      </c>
      <c r="E193" s="17">
        <f t="shared" ref="E193" si="58">SUM(F193:I193)</f>
        <v>35167</v>
      </c>
      <c r="F193" s="17">
        <f>SUM(F194:F198)</f>
        <v>7950</v>
      </c>
      <c r="G193" s="17">
        <f t="shared" ref="G193:J193" si="59">SUM(G194:G198)</f>
        <v>9217</v>
      </c>
      <c r="H193" s="18">
        <v>8900</v>
      </c>
      <c r="I193" s="17">
        <f t="shared" si="59"/>
        <v>9100</v>
      </c>
      <c r="J193" s="17">
        <f t="shared" si="59"/>
        <v>9020</v>
      </c>
      <c r="K193" s="37" t="s">
        <v>75</v>
      </c>
    </row>
    <row r="194" spans="1:11" x14ac:dyDescent="0.3">
      <c r="A194" s="32"/>
      <c r="B194" s="33"/>
      <c r="C194" s="19" t="s">
        <v>16</v>
      </c>
      <c r="D194" s="35"/>
      <c r="E194" s="17"/>
      <c r="F194" s="17"/>
      <c r="G194" s="17"/>
      <c r="H194" s="18"/>
      <c r="I194" s="17"/>
      <c r="J194" s="17"/>
      <c r="K194" s="37"/>
    </row>
    <row r="195" spans="1:11" x14ac:dyDescent="0.3">
      <c r="A195" s="32"/>
      <c r="B195" s="33"/>
      <c r="C195" s="19" t="s">
        <v>17</v>
      </c>
      <c r="D195" s="35"/>
      <c r="E195" s="17"/>
      <c r="F195" s="17"/>
      <c r="G195" s="17"/>
      <c r="H195" s="18"/>
      <c r="I195" s="17"/>
      <c r="J195" s="17"/>
      <c r="K195" s="37"/>
    </row>
    <row r="196" spans="1:11" x14ac:dyDescent="0.3">
      <c r="A196" s="32"/>
      <c r="B196" s="33"/>
      <c r="C196" s="19" t="s">
        <v>18</v>
      </c>
      <c r="D196" s="35"/>
      <c r="E196" s="17"/>
      <c r="F196" s="17"/>
      <c r="G196" s="17"/>
      <c r="H196" s="18"/>
      <c r="I196" s="17"/>
      <c r="J196" s="17"/>
      <c r="K196" s="37"/>
    </row>
    <row r="197" spans="1:11" x14ac:dyDescent="0.3">
      <c r="A197" s="32"/>
      <c r="B197" s="33"/>
      <c r="C197" s="19" t="s">
        <v>19</v>
      </c>
      <c r="D197" s="35"/>
      <c r="E197" s="17">
        <f t="shared" ref="E197:E221" si="60">SUM(F197:I197)</f>
        <v>35167</v>
      </c>
      <c r="F197" s="17">
        <v>7950</v>
      </c>
      <c r="G197" s="17">
        <v>9217</v>
      </c>
      <c r="H197" s="18">
        <v>8900</v>
      </c>
      <c r="I197" s="17">
        <v>9100</v>
      </c>
      <c r="J197" s="17">
        <v>9020</v>
      </c>
      <c r="K197" s="37"/>
    </row>
    <row r="198" spans="1:11" x14ac:dyDescent="0.3">
      <c r="A198" s="32"/>
      <c r="B198" s="33"/>
      <c r="C198" s="19" t="s">
        <v>20</v>
      </c>
      <c r="D198" s="36"/>
      <c r="E198" s="17"/>
      <c r="F198" s="17"/>
      <c r="G198" s="17"/>
      <c r="H198" s="18"/>
      <c r="I198" s="17"/>
      <c r="J198" s="17"/>
      <c r="K198" s="37"/>
    </row>
    <row r="199" spans="1:11" ht="14" customHeight="1" x14ac:dyDescent="0.3">
      <c r="A199" s="32" t="s">
        <v>76</v>
      </c>
      <c r="B199" s="33" t="s">
        <v>77</v>
      </c>
      <c r="C199" s="19" t="s">
        <v>14</v>
      </c>
      <c r="D199" s="34" t="s">
        <v>15</v>
      </c>
      <c r="E199" s="17">
        <f t="shared" si="60"/>
        <v>31335.5</v>
      </c>
      <c r="F199" s="17">
        <f>SUM(F200:F204)</f>
        <v>8500</v>
      </c>
      <c r="G199" s="17">
        <f t="shared" ref="G199:J199" si="61">SUM(G200:G204)</f>
        <v>7215.5</v>
      </c>
      <c r="H199" s="18">
        <f t="shared" si="61"/>
        <v>7810</v>
      </c>
      <c r="I199" s="17">
        <f t="shared" si="61"/>
        <v>7810</v>
      </c>
      <c r="J199" s="17">
        <f t="shared" si="61"/>
        <v>7810</v>
      </c>
      <c r="K199" s="33" t="s">
        <v>49</v>
      </c>
    </row>
    <row r="200" spans="1:11" x14ac:dyDescent="0.3">
      <c r="A200" s="32"/>
      <c r="B200" s="33"/>
      <c r="C200" s="19" t="s">
        <v>16</v>
      </c>
      <c r="D200" s="35"/>
      <c r="E200" s="17"/>
      <c r="F200" s="17"/>
      <c r="G200" s="17"/>
      <c r="H200" s="18"/>
      <c r="I200" s="17"/>
      <c r="J200" s="17"/>
      <c r="K200" s="33"/>
    </row>
    <row r="201" spans="1:11" x14ac:dyDescent="0.3">
      <c r="A201" s="32"/>
      <c r="B201" s="33"/>
      <c r="C201" s="19" t="s">
        <v>17</v>
      </c>
      <c r="D201" s="35"/>
      <c r="E201" s="17"/>
      <c r="F201" s="17"/>
      <c r="G201" s="17"/>
      <c r="H201" s="18"/>
      <c r="I201" s="17"/>
      <c r="J201" s="17"/>
      <c r="K201" s="33"/>
    </row>
    <row r="202" spans="1:11" x14ac:dyDescent="0.3">
      <c r="A202" s="32"/>
      <c r="B202" s="33"/>
      <c r="C202" s="19" t="s">
        <v>18</v>
      </c>
      <c r="D202" s="35"/>
      <c r="E202" s="17"/>
      <c r="F202" s="17"/>
      <c r="G202" s="17"/>
      <c r="H202" s="18"/>
      <c r="I202" s="17"/>
      <c r="J202" s="17"/>
      <c r="K202" s="33"/>
    </row>
    <row r="203" spans="1:11" x14ac:dyDescent="0.3">
      <c r="A203" s="32"/>
      <c r="B203" s="33"/>
      <c r="C203" s="19" t="s">
        <v>19</v>
      </c>
      <c r="D203" s="35"/>
      <c r="E203" s="17">
        <f t="shared" si="60"/>
        <v>31335.5</v>
      </c>
      <c r="F203" s="17">
        <v>8500</v>
      </c>
      <c r="G203" s="17">
        <v>7215.5</v>
      </c>
      <c r="H203" s="18">
        <v>7810</v>
      </c>
      <c r="I203" s="17">
        <v>7810</v>
      </c>
      <c r="J203" s="17">
        <v>7810</v>
      </c>
      <c r="K203" s="33"/>
    </row>
    <row r="204" spans="1:11" x14ac:dyDescent="0.3">
      <c r="A204" s="32"/>
      <c r="B204" s="33"/>
      <c r="C204" s="19" t="s">
        <v>20</v>
      </c>
      <c r="D204" s="36"/>
      <c r="E204" s="17"/>
      <c r="F204" s="17"/>
      <c r="G204" s="17"/>
      <c r="H204" s="18"/>
      <c r="I204" s="17"/>
      <c r="J204" s="17"/>
      <c r="K204" s="33"/>
    </row>
    <row r="205" spans="1:11" ht="14" customHeight="1" x14ac:dyDescent="0.3">
      <c r="A205" s="32" t="s">
        <v>78</v>
      </c>
      <c r="B205" s="33" t="s">
        <v>79</v>
      </c>
      <c r="C205" s="19" t="s">
        <v>14</v>
      </c>
      <c r="D205" s="34" t="s">
        <v>15</v>
      </c>
      <c r="E205" s="17">
        <f t="shared" si="60"/>
        <v>1553</v>
      </c>
      <c r="F205" s="17">
        <f>SUM(F206:F210)</f>
        <v>700</v>
      </c>
      <c r="G205" s="17">
        <f t="shared" ref="G205:J205" si="62">SUM(G206:G210)</f>
        <v>193</v>
      </c>
      <c r="H205" s="18">
        <f t="shared" si="62"/>
        <v>330</v>
      </c>
      <c r="I205" s="17">
        <f t="shared" si="62"/>
        <v>330</v>
      </c>
      <c r="J205" s="17">
        <f t="shared" si="62"/>
        <v>330</v>
      </c>
      <c r="K205" s="33" t="s">
        <v>49</v>
      </c>
    </row>
    <row r="206" spans="1:11" x14ac:dyDescent="0.3">
      <c r="A206" s="32"/>
      <c r="B206" s="33"/>
      <c r="C206" s="19" t="s">
        <v>16</v>
      </c>
      <c r="D206" s="35"/>
      <c r="E206" s="17"/>
      <c r="F206" s="17"/>
      <c r="G206" s="17"/>
      <c r="H206" s="18"/>
      <c r="I206" s="17"/>
      <c r="J206" s="17"/>
      <c r="K206" s="33"/>
    </row>
    <row r="207" spans="1:11" x14ac:dyDescent="0.3">
      <c r="A207" s="32"/>
      <c r="B207" s="33"/>
      <c r="C207" s="19" t="s">
        <v>17</v>
      </c>
      <c r="D207" s="35"/>
      <c r="E207" s="17"/>
      <c r="F207" s="17"/>
      <c r="G207" s="17"/>
      <c r="H207" s="18"/>
      <c r="I207" s="17"/>
      <c r="J207" s="17"/>
      <c r="K207" s="33"/>
    </row>
    <row r="208" spans="1:11" x14ac:dyDescent="0.3">
      <c r="A208" s="32"/>
      <c r="B208" s="33"/>
      <c r="C208" s="19" t="s">
        <v>18</v>
      </c>
      <c r="D208" s="35"/>
      <c r="E208" s="17"/>
      <c r="F208" s="17"/>
      <c r="G208" s="17"/>
      <c r="H208" s="18"/>
      <c r="I208" s="17"/>
      <c r="J208" s="17"/>
      <c r="K208" s="33"/>
    </row>
    <row r="209" spans="1:11" x14ac:dyDescent="0.3">
      <c r="A209" s="32"/>
      <c r="B209" s="33"/>
      <c r="C209" s="19" t="s">
        <v>19</v>
      </c>
      <c r="D209" s="35"/>
      <c r="E209" s="17">
        <f t="shared" si="60"/>
        <v>1553</v>
      </c>
      <c r="F209" s="17">
        <v>700</v>
      </c>
      <c r="G209" s="17">
        <v>193</v>
      </c>
      <c r="H209" s="18">
        <v>330</v>
      </c>
      <c r="I209" s="17">
        <v>330</v>
      </c>
      <c r="J209" s="17">
        <v>330</v>
      </c>
      <c r="K209" s="33"/>
    </row>
    <row r="210" spans="1:11" x14ac:dyDescent="0.3">
      <c r="A210" s="32"/>
      <c r="B210" s="33"/>
      <c r="C210" s="19" t="s">
        <v>20</v>
      </c>
      <c r="D210" s="36"/>
      <c r="E210" s="17"/>
      <c r="F210" s="17"/>
      <c r="G210" s="17"/>
      <c r="H210" s="18"/>
      <c r="I210" s="17"/>
      <c r="J210" s="17"/>
      <c r="K210" s="33"/>
    </row>
    <row r="211" spans="1:11" ht="13.75" customHeight="1" x14ac:dyDescent="0.3">
      <c r="A211" s="32" t="s">
        <v>80</v>
      </c>
      <c r="B211" s="33" t="s">
        <v>81</v>
      </c>
      <c r="C211" s="19" t="s">
        <v>14</v>
      </c>
      <c r="D211" s="34" t="s">
        <v>15</v>
      </c>
      <c r="E211" s="17">
        <f t="shared" si="60"/>
        <v>35719.700000000004</v>
      </c>
      <c r="F211" s="17">
        <f>SUM(F212:F216)</f>
        <v>18143.7</v>
      </c>
      <c r="G211" s="17">
        <f t="shared" ref="G211:J211" si="63">SUM(G212:G216)</f>
        <v>6792.1</v>
      </c>
      <c r="H211" s="18">
        <f t="shared" si="63"/>
        <v>4405.7</v>
      </c>
      <c r="I211" s="17">
        <f t="shared" si="63"/>
        <v>6378.2</v>
      </c>
      <c r="J211" s="17">
        <f t="shared" si="63"/>
        <v>4494.5</v>
      </c>
      <c r="K211" s="33" t="s">
        <v>49</v>
      </c>
    </row>
    <row r="212" spans="1:11" x14ac:dyDescent="0.3">
      <c r="A212" s="32"/>
      <c r="B212" s="33"/>
      <c r="C212" s="19" t="s">
        <v>16</v>
      </c>
      <c r="D212" s="35"/>
      <c r="E212" s="17"/>
      <c r="F212" s="17"/>
      <c r="G212" s="17"/>
      <c r="H212" s="18"/>
      <c r="I212" s="17"/>
      <c r="J212" s="17"/>
      <c r="K212" s="33"/>
    </row>
    <row r="213" spans="1:11" x14ac:dyDescent="0.3">
      <c r="A213" s="32"/>
      <c r="B213" s="33"/>
      <c r="C213" s="19" t="s">
        <v>17</v>
      </c>
      <c r="D213" s="35"/>
      <c r="E213" s="17"/>
      <c r="F213" s="17"/>
      <c r="G213" s="17"/>
      <c r="H213" s="18"/>
      <c r="I213" s="17"/>
      <c r="J213" s="17"/>
      <c r="K213" s="33"/>
    </row>
    <row r="214" spans="1:11" x14ac:dyDescent="0.3">
      <c r="A214" s="32"/>
      <c r="B214" s="33"/>
      <c r="C214" s="19" t="s">
        <v>18</v>
      </c>
      <c r="D214" s="35"/>
      <c r="E214" s="17">
        <f t="shared" si="60"/>
        <v>150</v>
      </c>
      <c r="F214" s="17">
        <v>0</v>
      </c>
      <c r="G214" s="17">
        <v>50</v>
      </c>
      <c r="H214" s="18">
        <v>100</v>
      </c>
      <c r="I214" s="17">
        <v>0</v>
      </c>
      <c r="J214" s="17">
        <v>0</v>
      </c>
      <c r="K214" s="33"/>
    </row>
    <row r="215" spans="1:11" x14ac:dyDescent="0.3">
      <c r="A215" s="32"/>
      <c r="B215" s="33"/>
      <c r="C215" s="19" t="s">
        <v>19</v>
      </c>
      <c r="D215" s="35"/>
      <c r="E215" s="17">
        <f t="shared" si="60"/>
        <v>35569.700000000004</v>
      </c>
      <c r="F215" s="17">
        <v>18143.7</v>
      </c>
      <c r="G215" s="17">
        <v>6742.1</v>
      </c>
      <c r="H215" s="18">
        <v>4305.7</v>
      </c>
      <c r="I215" s="17">
        <v>6378.2</v>
      </c>
      <c r="J215" s="17">
        <v>4494.5</v>
      </c>
      <c r="K215" s="33"/>
    </row>
    <row r="216" spans="1:11" x14ac:dyDescent="0.3">
      <c r="A216" s="32"/>
      <c r="B216" s="33"/>
      <c r="C216" s="19" t="s">
        <v>20</v>
      </c>
      <c r="D216" s="36"/>
      <c r="E216" s="17"/>
      <c r="F216" s="17"/>
      <c r="G216" s="17"/>
      <c r="H216" s="18"/>
      <c r="I216" s="17"/>
      <c r="J216" s="17"/>
      <c r="K216" s="33"/>
    </row>
    <row r="217" spans="1:11" ht="15" customHeight="1" x14ac:dyDescent="0.3">
      <c r="A217" s="32" t="s">
        <v>82</v>
      </c>
      <c r="B217" s="33" t="s">
        <v>83</v>
      </c>
      <c r="C217" s="19" t="s">
        <v>14</v>
      </c>
      <c r="D217" s="34" t="s">
        <v>15</v>
      </c>
      <c r="E217" s="17">
        <f t="shared" si="60"/>
        <v>3368.4</v>
      </c>
      <c r="F217" s="17">
        <f>SUM(F218:F222)</f>
        <v>0</v>
      </c>
      <c r="G217" s="17">
        <f t="shared" ref="G217:I217" si="64">SUM(G218:G222)</f>
        <v>2736.8</v>
      </c>
      <c r="H217" s="18">
        <f t="shared" si="64"/>
        <v>631.6</v>
      </c>
      <c r="I217" s="17">
        <f t="shared" si="64"/>
        <v>0</v>
      </c>
      <c r="J217" s="17">
        <v>0</v>
      </c>
      <c r="K217" s="33" t="s">
        <v>49</v>
      </c>
    </row>
    <row r="218" spans="1:11" x14ac:dyDescent="0.3">
      <c r="A218" s="32"/>
      <c r="B218" s="33"/>
      <c r="C218" s="19" t="s">
        <v>16</v>
      </c>
      <c r="D218" s="35"/>
      <c r="E218" s="17"/>
      <c r="F218" s="17"/>
      <c r="G218" s="17"/>
      <c r="H218" s="18"/>
      <c r="I218" s="17"/>
      <c r="J218" s="17"/>
      <c r="K218" s="33"/>
    </row>
    <row r="219" spans="1:11" x14ac:dyDescent="0.3">
      <c r="A219" s="32"/>
      <c r="B219" s="33"/>
      <c r="C219" s="19" t="s">
        <v>17</v>
      </c>
      <c r="D219" s="35"/>
      <c r="E219" s="17">
        <f t="shared" si="60"/>
        <v>3200</v>
      </c>
      <c r="F219" s="17">
        <v>0</v>
      </c>
      <c r="G219" s="17">
        <v>2600</v>
      </c>
      <c r="H219" s="18">
        <v>600</v>
      </c>
      <c r="I219" s="17">
        <v>0</v>
      </c>
      <c r="J219" s="17">
        <v>0</v>
      </c>
      <c r="K219" s="33"/>
    </row>
    <row r="220" spans="1:11" x14ac:dyDescent="0.3">
      <c r="A220" s="32"/>
      <c r="B220" s="33"/>
      <c r="C220" s="19" t="s">
        <v>18</v>
      </c>
      <c r="D220" s="35"/>
      <c r="E220" s="17"/>
      <c r="F220" s="17"/>
      <c r="G220" s="17"/>
      <c r="H220" s="18"/>
      <c r="I220" s="17"/>
      <c r="J220" s="17"/>
      <c r="K220" s="33"/>
    </row>
    <row r="221" spans="1:11" x14ac:dyDescent="0.3">
      <c r="A221" s="32"/>
      <c r="B221" s="33"/>
      <c r="C221" s="19" t="s">
        <v>19</v>
      </c>
      <c r="D221" s="35"/>
      <c r="E221" s="17">
        <f t="shared" si="60"/>
        <v>168.4</v>
      </c>
      <c r="F221" s="17">
        <v>0</v>
      </c>
      <c r="G221" s="17">
        <v>136.80000000000001</v>
      </c>
      <c r="H221" s="18">
        <v>31.6</v>
      </c>
      <c r="I221" s="17">
        <v>0</v>
      </c>
      <c r="J221" s="17">
        <v>0</v>
      </c>
      <c r="K221" s="33"/>
    </row>
    <row r="222" spans="1:11" ht="12.65" customHeight="1" x14ac:dyDescent="0.3">
      <c r="A222" s="32"/>
      <c r="B222" s="33"/>
      <c r="C222" s="19" t="s">
        <v>20</v>
      </c>
      <c r="D222" s="36"/>
      <c r="E222" s="17"/>
      <c r="F222" s="17"/>
      <c r="G222" s="17"/>
      <c r="H222" s="18"/>
      <c r="I222" s="17"/>
      <c r="J222" s="17"/>
      <c r="K222" s="33"/>
    </row>
    <row r="223" spans="1:11" ht="15.65" customHeight="1" x14ac:dyDescent="0.3">
      <c r="A223" s="32" t="s">
        <v>84</v>
      </c>
      <c r="B223" s="39" t="s">
        <v>85</v>
      </c>
      <c r="C223" s="15" t="s">
        <v>14</v>
      </c>
      <c r="D223" s="34" t="s">
        <v>15</v>
      </c>
      <c r="E223" s="14">
        <f>SUM(F223:J223)</f>
        <v>81814.600000000006</v>
      </c>
      <c r="F223" s="14">
        <f>F229+F235+F241+F247</f>
        <v>15462.3</v>
      </c>
      <c r="G223" s="14">
        <f>G229+G235+G241+G247+G253</f>
        <v>15894.5</v>
      </c>
      <c r="H223" s="16">
        <f>SUM(H224:H228)</f>
        <v>16536.2</v>
      </c>
      <c r="I223" s="16">
        <f t="shared" ref="I223:J223" si="65">SUM(I224:I228)</f>
        <v>16456.2</v>
      </c>
      <c r="J223" s="16">
        <f t="shared" si="65"/>
        <v>17465.400000000001</v>
      </c>
      <c r="K223" s="41"/>
    </row>
    <row r="224" spans="1:11" x14ac:dyDescent="0.3">
      <c r="A224" s="32"/>
      <c r="B224" s="39"/>
      <c r="C224" s="15" t="s">
        <v>16</v>
      </c>
      <c r="D224" s="35"/>
      <c r="E224" s="14">
        <f t="shared" ref="E224:E228" si="66">SUM(F224:J224)</f>
        <v>0</v>
      </c>
      <c r="F224" s="14">
        <f t="shared" ref="F224:J227" si="67">F230+F236+F242+F248</f>
        <v>0</v>
      </c>
      <c r="G224" s="14">
        <f t="shared" ref="G224:J228" si="68">G230+G236+G242+G248+G254</f>
        <v>0</v>
      </c>
      <c r="H224" s="16">
        <f t="shared" si="67"/>
        <v>0</v>
      </c>
      <c r="I224" s="16">
        <f t="shared" si="67"/>
        <v>0</v>
      </c>
      <c r="J224" s="16">
        <f t="shared" si="67"/>
        <v>0</v>
      </c>
      <c r="K224" s="41"/>
    </row>
    <row r="225" spans="1:11" x14ac:dyDescent="0.3">
      <c r="A225" s="32"/>
      <c r="B225" s="39"/>
      <c r="C225" s="15" t="s">
        <v>17</v>
      </c>
      <c r="D225" s="35"/>
      <c r="E225" s="14">
        <f t="shared" si="66"/>
        <v>14140.400000000001</v>
      </c>
      <c r="F225" s="14">
        <f t="shared" si="67"/>
        <v>2213.6</v>
      </c>
      <c r="G225" s="14">
        <f t="shared" si="68"/>
        <v>2840.5</v>
      </c>
      <c r="H225" s="14">
        <f t="shared" ref="H225:J225" si="69">H231+H237+H243+H249+H253</f>
        <v>3155.1</v>
      </c>
      <c r="I225" s="14">
        <f t="shared" si="69"/>
        <v>2965.6</v>
      </c>
      <c r="J225" s="14">
        <f t="shared" si="69"/>
        <v>2965.6</v>
      </c>
      <c r="K225" s="41"/>
    </row>
    <row r="226" spans="1:11" x14ac:dyDescent="0.3">
      <c r="A226" s="32"/>
      <c r="B226" s="39"/>
      <c r="C226" s="15" t="s">
        <v>18</v>
      </c>
      <c r="D226" s="35"/>
      <c r="E226" s="14">
        <f t="shared" si="66"/>
        <v>0</v>
      </c>
      <c r="F226" s="14">
        <f t="shared" si="67"/>
        <v>0</v>
      </c>
      <c r="G226" s="14">
        <f t="shared" si="68"/>
        <v>0</v>
      </c>
      <c r="H226" s="14">
        <f t="shared" ref="H226:J226" si="70">H232+H238+H244+H250</f>
        <v>0</v>
      </c>
      <c r="I226" s="14">
        <f t="shared" si="70"/>
        <v>0</v>
      </c>
      <c r="J226" s="14">
        <f t="shared" si="70"/>
        <v>0</v>
      </c>
      <c r="K226" s="41"/>
    </row>
    <row r="227" spans="1:11" x14ac:dyDescent="0.3">
      <c r="A227" s="32"/>
      <c r="B227" s="39"/>
      <c r="C227" s="15" t="s">
        <v>19</v>
      </c>
      <c r="D227" s="35"/>
      <c r="E227" s="14">
        <f t="shared" si="66"/>
        <v>67674.2</v>
      </c>
      <c r="F227" s="14">
        <f t="shared" si="67"/>
        <v>13248.699999999999</v>
      </c>
      <c r="G227" s="14">
        <f t="shared" si="68"/>
        <v>13054</v>
      </c>
      <c r="H227" s="14">
        <f t="shared" si="68"/>
        <v>13381.1</v>
      </c>
      <c r="I227" s="14">
        <f t="shared" si="68"/>
        <v>13490.6</v>
      </c>
      <c r="J227" s="14">
        <f t="shared" si="68"/>
        <v>14499.800000000001</v>
      </c>
      <c r="K227" s="41"/>
    </row>
    <row r="228" spans="1:11" x14ac:dyDescent="0.3">
      <c r="A228" s="32"/>
      <c r="B228" s="39"/>
      <c r="C228" s="15" t="s">
        <v>20</v>
      </c>
      <c r="D228" s="36"/>
      <c r="E228" s="14">
        <f t="shared" si="66"/>
        <v>0</v>
      </c>
      <c r="F228" s="14">
        <f>F234+F240+F246+F252</f>
        <v>0</v>
      </c>
      <c r="G228" s="14">
        <f t="shared" si="68"/>
        <v>0</v>
      </c>
      <c r="H228" s="14">
        <f t="shared" ref="H228:J228" si="71">H234+H240+H246+H252</f>
        <v>0</v>
      </c>
      <c r="I228" s="14">
        <f t="shared" si="71"/>
        <v>0</v>
      </c>
      <c r="J228" s="14">
        <f t="shared" si="71"/>
        <v>0</v>
      </c>
      <c r="K228" s="41"/>
    </row>
    <row r="229" spans="1:11" ht="15" customHeight="1" x14ac:dyDescent="0.3">
      <c r="A229" s="32" t="s">
        <v>86</v>
      </c>
      <c r="B229" s="33" t="s">
        <v>87</v>
      </c>
      <c r="C229" s="19" t="s">
        <v>14</v>
      </c>
      <c r="D229" s="34" t="s">
        <v>15</v>
      </c>
      <c r="E229" s="17">
        <f>SUM(F229:I229)</f>
        <v>32487</v>
      </c>
      <c r="F229" s="17">
        <f>SUM(F230:F234)</f>
        <v>8388.2999999999993</v>
      </c>
      <c r="G229" s="17">
        <f t="shared" ref="G229:J229" si="72">SUM(G230:G234)</f>
        <v>8413.6</v>
      </c>
      <c r="H229" s="18">
        <f t="shared" si="72"/>
        <v>7976.2</v>
      </c>
      <c r="I229" s="17">
        <f t="shared" si="72"/>
        <v>7708.9</v>
      </c>
      <c r="J229" s="17">
        <f t="shared" si="72"/>
        <v>9250.2000000000007</v>
      </c>
      <c r="K229" s="41" t="s">
        <v>88</v>
      </c>
    </row>
    <row r="230" spans="1:11" x14ac:dyDescent="0.3">
      <c r="A230" s="32"/>
      <c r="B230" s="33"/>
      <c r="C230" s="19" t="s">
        <v>16</v>
      </c>
      <c r="D230" s="35"/>
      <c r="E230" s="17"/>
      <c r="F230" s="17"/>
      <c r="G230" s="17"/>
      <c r="H230" s="18"/>
      <c r="I230" s="17"/>
      <c r="J230" s="17"/>
      <c r="K230" s="41"/>
    </row>
    <row r="231" spans="1:11" x14ac:dyDescent="0.3">
      <c r="A231" s="32"/>
      <c r="B231" s="33"/>
      <c r="C231" s="19" t="s">
        <v>17</v>
      </c>
      <c r="D231" s="35"/>
      <c r="E231" s="17"/>
      <c r="F231" s="17"/>
      <c r="G231" s="17"/>
      <c r="H231" s="18"/>
      <c r="I231" s="17"/>
      <c r="J231" s="17"/>
      <c r="K231" s="41"/>
    </row>
    <row r="232" spans="1:11" x14ac:dyDescent="0.3">
      <c r="A232" s="32"/>
      <c r="B232" s="33"/>
      <c r="C232" s="19" t="s">
        <v>18</v>
      </c>
      <c r="D232" s="35"/>
      <c r="E232" s="17"/>
      <c r="F232" s="17"/>
      <c r="G232" s="17"/>
      <c r="H232" s="18"/>
      <c r="I232" s="17"/>
      <c r="J232" s="17"/>
      <c r="K232" s="41"/>
    </row>
    <row r="233" spans="1:11" x14ac:dyDescent="0.3">
      <c r="A233" s="32"/>
      <c r="B233" s="33"/>
      <c r="C233" s="19" t="s">
        <v>19</v>
      </c>
      <c r="D233" s="35"/>
      <c r="E233" s="17">
        <f t="shared" ref="E233:E258" si="73">SUM(F233:I233)</f>
        <v>32487</v>
      </c>
      <c r="F233" s="17">
        <v>8388.2999999999993</v>
      </c>
      <c r="G233" s="17">
        <v>8413.6</v>
      </c>
      <c r="H233" s="18">
        <v>7976.2</v>
      </c>
      <c r="I233" s="17">
        <v>7708.9</v>
      </c>
      <c r="J233" s="17">
        <v>9250.2000000000007</v>
      </c>
      <c r="K233" s="41"/>
    </row>
    <row r="234" spans="1:11" x14ac:dyDescent="0.3">
      <c r="A234" s="32"/>
      <c r="B234" s="33"/>
      <c r="C234" s="19" t="s">
        <v>20</v>
      </c>
      <c r="D234" s="36"/>
      <c r="E234" s="17"/>
      <c r="F234" s="17"/>
      <c r="G234" s="17"/>
      <c r="H234" s="18"/>
      <c r="I234" s="17"/>
      <c r="J234" s="17"/>
      <c r="K234" s="41"/>
    </row>
    <row r="235" spans="1:11" ht="15" customHeight="1" x14ac:dyDescent="0.3">
      <c r="A235" s="32" t="s">
        <v>89</v>
      </c>
      <c r="B235" s="33" t="s">
        <v>90</v>
      </c>
      <c r="C235" s="19" t="s">
        <v>14</v>
      </c>
      <c r="D235" s="34" t="s">
        <v>15</v>
      </c>
      <c r="E235" s="17">
        <f t="shared" si="73"/>
        <v>7992.4</v>
      </c>
      <c r="F235" s="17">
        <f>SUM(F236:F240)</f>
        <v>2146.8000000000002</v>
      </c>
      <c r="G235" s="17">
        <f>SUM(G236:G240)</f>
        <v>1590.2</v>
      </c>
      <c r="H235" s="18">
        <f t="shared" ref="H235:J235" si="74">SUM(H236:H240)</f>
        <v>1939.3</v>
      </c>
      <c r="I235" s="17">
        <f t="shared" si="74"/>
        <v>2316.1</v>
      </c>
      <c r="J235" s="17">
        <f t="shared" si="74"/>
        <v>1784.2</v>
      </c>
      <c r="K235" s="41" t="s">
        <v>88</v>
      </c>
    </row>
    <row r="236" spans="1:11" x14ac:dyDescent="0.3">
      <c r="A236" s="32"/>
      <c r="B236" s="33"/>
      <c r="C236" s="19" t="s">
        <v>16</v>
      </c>
      <c r="D236" s="35"/>
      <c r="E236" s="17"/>
      <c r="F236" s="17"/>
      <c r="G236" s="17"/>
      <c r="H236" s="18"/>
      <c r="I236" s="17"/>
      <c r="J236" s="17"/>
      <c r="K236" s="41"/>
    </row>
    <row r="237" spans="1:11" x14ac:dyDescent="0.3">
      <c r="A237" s="32"/>
      <c r="B237" s="33"/>
      <c r="C237" s="19" t="s">
        <v>17</v>
      </c>
      <c r="D237" s="35"/>
      <c r="E237" s="17"/>
      <c r="F237" s="17"/>
      <c r="G237" s="17"/>
      <c r="H237" s="18"/>
      <c r="I237" s="17"/>
      <c r="J237" s="17"/>
      <c r="K237" s="41"/>
    </row>
    <row r="238" spans="1:11" x14ac:dyDescent="0.3">
      <c r="A238" s="32"/>
      <c r="B238" s="33"/>
      <c r="C238" s="19" t="s">
        <v>18</v>
      </c>
      <c r="D238" s="35"/>
      <c r="E238" s="17"/>
      <c r="F238" s="17"/>
      <c r="G238" s="17"/>
      <c r="H238" s="18"/>
      <c r="I238" s="17"/>
      <c r="J238" s="17"/>
      <c r="K238" s="41"/>
    </row>
    <row r="239" spans="1:11" x14ac:dyDescent="0.3">
      <c r="A239" s="32"/>
      <c r="B239" s="33"/>
      <c r="C239" s="19" t="s">
        <v>19</v>
      </c>
      <c r="D239" s="35"/>
      <c r="E239" s="17">
        <f t="shared" si="73"/>
        <v>7992.4</v>
      </c>
      <c r="F239" s="17">
        <v>2146.8000000000002</v>
      </c>
      <c r="G239" s="17">
        <v>1590.2</v>
      </c>
      <c r="H239" s="18">
        <v>1939.3</v>
      </c>
      <c r="I239" s="17">
        <v>2316.1</v>
      </c>
      <c r="J239" s="17">
        <v>1784.2</v>
      </c>
      <c r="K239" s="41"/>
    </row>
    <row r="240" spans="1:11" x14ac:dyDescent="0.3">
      <c r="A240" s="32"/>
      <c r="B240" s="33"/>
      <c r="C240" s="19" t="s">
        <v>20</v>
      </c>
      <c r="D240" s="36"/>
      <c r="E240" s="17"/>
      <c r="F240" s="17"/>
      <c r="G240" s="17"/>
      <c r="H240" s="18"/>
      <c r="I240" s="17"/>
      <c r="J240" s="17"/>
      <c r="K240" s="41"/>
    </row>
    <row r="241" spans="1:11" ht="13.75" customHeight="1" x14ac:dyDescent="0.3">
      <c r="A241" s="32" t="s">
        <v>91</v>
      </c>
      <c r="B241" s="33" t="s">
        <v>92</v>
      </c>
      <c r="C241" s="19" t="s">
        <v>14</v>
      </c>
      <c r="D241" s="34" t="s">
        <v>15</v>
      </c>
      <c r="E241" s="17">
        <f t="shared" si="73"/>
        <v>1804.4</v>
      </c>
      <c r="F241" s="17">
        <v>500</v>
      </c>
      <c r="G241" s="17">
        <v>304.39999999999998</v>
      </c>
      <c r="H241" s="18">
        <f t="shared" ref="H241:J241" si="75">SUM(H242:H246)</f>
        <v>500</v>
      </c>
      <c r="I241" s="17">
        <f t="shared" si="75"/>
        <v>500</v>
      </c>
      <c r="J241" s="17">
        <f t="shared" si="75"/>
        <v>500</v>
      </c>
      <c r="K241" s="41" t="s">
        <v>93</v>
      </c>
    </row>
    <row r="242" spans="1:11" x14ac:dyDescent="0.3">
      <c r="A242" s="32"/>
      <c r="B242" s="33"/>
      <c r="C242" s="19" t="s">
        <v>16</v>
      </c>
      <c r="D242" s="35"/>
      <c r="E242" s="17"/>
      <c r="F242" s="17"/>
      <c r="G242" s="17"/>
      <c r="H242" s="18"/>
      <c r="I242" s="17"/>
      <c r="J242" s="17"/>
      <c r="K242" s="41"/>
    </row>
    <row r="243" spans="1:11" x14ac:dyDescent="0.3">
      <c r="A243" s="32"/>
      <c r="B243" s="33"/>
      <c r="C243" s="19" t="s">
        <v>17</v>
      </c>
      <c r="D243" s="35"/>
      <c r="E243" s="17"/>
      <c r="F243" s="17"/>
      <c r="G243" s="17"/>
      <c r="H243" s="18"/>
      <c r="I243" s="17"/>
      <c r="J243" s="17"/>
      <c r="K243" s="41"/>
    </row>
    <row r="244" spans="1:11" x14ac:dyDescent="0.3">
      <c r="A244" s="32"/>
      <c r="B244" s="33"/>
      <c r="C244" s="19" t="s">
        <v>18</v>
      </c>
      <c r="D244" s="35"/>
      <c r="E244" s="17"/>
      <c r="F244" s="17"/>
      <c r="G244" s="17"/>
      <c r="H244" s="18"/>
      <c r="I244" s="17"/>
      <c r="J244" s="17"/>
      <c r="K244" s="41"/>
    </row>
    <row r="245" spans="1:11" x14ac:dyDescent="0.3">
      <c r="A245" s="32"/>
      <c r="B245" s="33"/>
      <c r="C245" s="19" t="s">
        <v>19</v>
      </c>
      <c r="D245" s="35"/>
      <c r="E245" s="17">
        <f t="shared" si="73"/>
        <v>1804.4</v>
      </c>
      <c r="F245" s="17">
        <v>500</v>
      </c>
      <c r="G245" s="17">
        <v>304.39999999999998</v>
      </c>
      <c r="H245" s="18">
        <v>500</v>
      </c>
      <c r="I245" s="17">
        <v>500</v>
      </c>
      <c r="J245" s="17">
        <v>500</v>
      </c>
      <c r="K245" s="41"/>
    </row>
    <row r="246" spans="1:11" x14ac:dyDescent="0.3">
      <c r="A246" s="32"/>
      <c r="B246" s="33"/>
      <c r="C246" s="19" t="s">
        <v>20</v>
      </c>
      <c r="D246" s="36"/>
      <c r="E246" s="17"/>
      <c r="F246" s="17"/>
      <c r="G246" s="17"/>
      <c r="H246" s="18"/>
      <c r="I246" s="17"/>
      <c r="J246" s="17"/>
      <c r="K246" s="41"/>
    </row>
    <row r="247" spans="1:11" ht="41" customHeight="1" x14ac:dyDescent="0.3">
      <c r="A247" s="32" t="s">
        <v>94</v>
      </c>
      <c r="B247" s="40" t="s">
        <v>95</v>
      </c>
      <c r="C247" s="19" t="s">
        <v>14</v>
      </c>
      <c r="D247" s="34" t="s">
        <v>15</v>
      </c>
      <c r="E247" s="17">
        <f t="shared" si="73"/>
        <v>21770.600000000002</v>
      </c>
      <c r="F247" s="17">
        <f>SUM(F248:F252)</f>
        <v>4427.2</v>
      </c>
      <c r="G247" s="17">
        <f t="shared" ref="G247:J247" si="76">SUM(G248:G252)</f>
        <v>5481</v>
      </c>
      <c r="H247" s="18">
        <f t="shared" si="76"/>
        <v>5931.2</v>
      </c>
      <c r="I247" s="17">
        <f t="shared" si="76"/>
        <v>5931.2</v>
      </c>
      <c r="J247" s="17">
        <f t="shared" si="76"/>
        <v>5931</v>
      </c>
      <c r="K247" s="41" t="s">
        <v>88</v>
      </c>
    </row>
    <row r="248" spans="1:11" x14ac:dyDescent="0.3">
      <c r="A248" s="32"/>
      <c r="B248" s="40"/>
      <c r="C248" s="19" t="s">
        <v>16</v>
      </c>
      <c r="D248" s="35"/>
      <c r="E248" s="17"/>
      <c r="F248" s="17"/>
      <c r="G248" s="17"/>
      <c r="H248" s="18"/>
      <c r="I248" s="17"/>
      <c r="J248" s="17"/>
      <c r="K248" s="41"/>
    </row>
    <row r="249" spans="1:11" ht="22.5" customHeight="1" x14ac:dyDescent="0.3">
      <c r="A249" s="32"/>
      <c r="B249" s="40"/>
      <c r="C249" s="19" t="s">
        <v>17</v>
      </c>
      <c r="D249" s="35"/>
      <c r="E249" s="17">
        <f t="shared" si="73"/>
        <v>10885.300000000001</v>
      </c>
      <c r="F249" s="17">
        <v>2213.6</v>
      </c>
      <c r="G249" s="17">
        <v>2740.5</v>
      </c>
      <c r="H249" s="18">
        <v>2965.6</v>
      </c>
      <c r="I249" s="17">
        <v>2965.6</v>
      </c>
      <c r="J249" s="17">
        <v>2965.6</v>
      </c>
      <c r="K249" s="41"/>
    </row>
    <row r="250" spans="1:11" ht="22.5" customHeight="1" x14ac:dyDescent="0.3">
      <c r="A250" s="32"/>
      <c r="B250" s="40"/>
      <c r="C250" s="19" t="s">
        <v>18</v>
      </c>
      <c r="D250" s="35"/>
      <c r="E250" s="17"/>
      <c r="F250" s="17"/>
      <c r="G250" s="17"/>
      <c r="H250" s="18"/>
      <c r="I250" s="17"/>
      <c r="J250" s="17"/>
      <c r="K250" s="41"/>
    </row>
    <row r="251" spans="1:11" ht="22.5" customHeight="1" x14ac:dyDescent="0.3">
      <c r="A251" s="32"/>
      <c r="B251" s="40"/>
      <c r="C251" s="19" t="s">
        <v>19</v>
      </c>
      <c r="D251" s="35"/>
      <c r="E251" s="17">
        <f t="shared" si="73"/>
        <v>10885.300000000001</v>
      </c>
      <c r="F251" s="17">
        <v>2213.6</v>
      </c>
      <c r="G251" s="17">
        <v>2740.5</v>
      </c>
      <c r="H251" s="18">
        <v>2965.6</v>
      </c>
      <c r="I251" s="17">
        <v>2965.6</v>
      </c>
      <c r="J251" s="17">
        <v>2965.4</v>
      </c>
      <c r="K251" s="41"/>
    </row>
    <row r="252" spans="1:11" x14ac:dyDescent="0.3">
      <c r="A252" s="32"/>
      <c r="B252" s="40"/>
      <c r="C252" s="19" t="s">
        <v>20</v>
      </c>
      <c r="D252" s="36"/>
      <c r="E252" s="17">
        <f t="shared" si="73"/>
        <v>0</v>
      </c>
      <c r="F252" s="17">
        <v>0</v>
      </c>
      <c r="G252" s="17">
        <v>0</v>
      </c>
      <c r="H252" s="18">
        <v>0</v>
      </c>
      <c r="I252" s="17">
        <v>0</v>
      </c>
      <c r="J252" s="17">
        <v>0</v>
      </c>
      <c r="K252" s="41"/>
    </row>
    <row r="253" spans="1:11" ht="13.75" customHeight="1" x14ac:dyDescent="0.3">
      <c r="A253" s="32" t="s">
        <v>96</v>
      </c>
      <c r="B253" s="33" t="s">
        <v>83</v>
      </c>
      <c r="C253" s="19" t="s">
        <v>14</v>
      </c>
      <c r="D253" s="34" t="s">
        <v>15</v>
      </c>
      <c r="E253" s="17">
        <f t="shared" si="73"/>
        <v>294.8</v>
      </c>
      <c r="F253" s="17">
        <f>SUM(F254:F258)</f>
        <v>0</v>
      </c>
      <c r="G253" s="17">
        <f t="shared" ref="G253:J253" si="77">SUM(G254:G258)</f>
        <v>105.3</v>
      </c>
      <c r="H253" s="18">
        <f t="shared" si="77"/>
        <v>189.5</v>
      </c>
      <c r="I253" s="17">
        <f t="shared" si="77"/>
        <v>0</v>
      </c>
      <c r="J253" s="17">
        <f t="shared" si="77"/>
        <v>0</v>
      </c>
      <c r="K253" s="41" t="s">
        <v>97</v>
      </c>
    </row>
    <row r="254" spans="1:11" x14ac:dyDescent="0.3">
      <c r="A254" s="32"/>
      <c r="B254" s="33"/>
      <c r="C254" s="19" t="s">
        <v>16</v>
      </c>
      <c r="D254" s="35"/>
      <c r="E254" s="17">
        <f t="shared" si="73"/>
        <v>0</v>
      </c>
      <c r="F254" s="17">
        <v>0</v>
      </c>
      <c r="G254" s="17">
        <v>0</v>
      </c>
      <c r="H254" s="18">
        <v>0</v>
      </c>
      <c r="I254" s="17">
        <v>0</v>
      </c>
      <c r="J254" s="17">
        <v>0</v>
      </c>
      <c r="K254" s="41"/>
    </row>
    <row r="255" spans="1:11" x14ac:dyDescent="0.3">
      <c r="A255" s="32"/>
      <c r="B255" s="33"/>
      <c r="C255" s="19" t="s">
        <v>17</v>
      </c>
      <c r="D255" s="35"/>
      <c r="E255" s="17">
        <f t="shared" si="73"/>
        <v>280</v>
      </c>
      <c r="F255" s="17">
        <v>0</v>
      </c>
      <c r="G255" s="17">
        <v>100</v>
      </c>
      <c r="H255" s="18">
        <v>180</v>
      </c>
      <c r="I255" s="17">
        <v>0</v>
      </c>
      <c r="J255" s="17">
        <v>0</v>
      </c>
      <c r="K255" s="41"/>
    </row>
    <row r="256" spans="1:11" x14ac:dyDescent="0.3">
      <c r="A256" s="32"/>
      <c r="B256" s="33"/>
      <c r="C256" s="19" t="s">
        <v>18</v>
      </c>
      <c r="D256" s="35"/>
      <c r="E256" s="17">
        <f t="shared" si="73"/>
        <v>9.5</v>
      </c>
      <c r="F256" s="17">
        <v>0</v>
      </c>
      <c r="G256" s="17"/>
      <c r="H256" s="18">
        <v>9.5</v>
      </c>
      <c r="I256" s="17">
        <v>0</v>
      </c>
      <c r="J256" s="17">
        <v>0</v>
      </c>
      <c r="K256" s="41"/>
    </row>
    <row r="257" spans="1:11" x14ac:dyDescent="0.3">
      <c r="A257" s="32"/>
      <c r="B257" s="33"/>
      <c r="C257" s="19" t="s">
        <v>19</v>
      </c>
      <c r="D257" s="35"/>
      <c r="E257" s="17">
        <f t="shared" si="73"/>
        <v>5.3</v>
      </c>
      <c r="F257" s="17">
        <v>0</v>
      </c>
      <c r="G257" s="17">
        <v>5.3</v>
      </c>
      <c r="H257" s="18">
        <v>0</v>
      </c>
      <c r="I257" s="17">
        <v>0</v>
      </c>
      <c r="J257" s="17">
        <v>0</v>
      </c>
      <c r="K257" s="41"/>
    </row>
    <row r="258" spans="1:11" x14ac:dyDescent="0.3">
      <c r="A258" s="32"/>
      <c r="B258" s="33"/>
      <c r="C258" s="19" t="s">
        <v>20</v>
      </c>
      <c r="D258" s="36"/>
      <c r="E258" s="17">
        <f t="shared" si="73"/>
        <v>0</v>
      </c>
      <c r="F258" s="17">
        <v>0</v>
      </c>
      <c r="G258" s="17">
        <v>0</v>
      </c>
      <c r="H258" s="18">
        <v>0</v>
      </c>
      <c r="I258" s="17">
        <v>0</v>
      </c>
      <c r="J258" s="17">
        <v>0</v>
      </c>
      <c r="K258" s="41"/>
    </row>
    <row r="259" spans="1:11" ht="33.75" customHeight="1" x14ac:dyDescent="0.3">
      <c r="A259" s="32" t="s">
        <v>98</v>
      </c>
      <c r="B259" s="39" t="s">
        <v>99</v>
      </c>
      <c r="C259" s="15" t="s">
        <v>14</v>
      </c>
      <c r="D259" s="34" t="s">
        <v>15</v>
      </c>
      <c r="E259" s="14">
        <f>SUM(F259:J259)</f>
        <v>19675.3</v>
      </c>
      <c r="F259" s="14">
        <f t="shared" ref="F259:J264" si="78">F265+F271+F277+F283</f>
        <v>3463.4</v>
      </c>
      <c r="G259" s="14">
        <f t="shared" ref="G259:J264" si="79">G265+G271+G277+G283+G289</f>
        <v>3998</v>
      </c>
      <c r="H259" s="14">
        <f t="shared" si="79"/>
        <v>5653.9000000000005</v>
      </c>
      <c r="I259" s="14">
        <f t="shared" si="79"/>
        <v>3380</v>
      </c>
      <c r="J259" s="14">
        <f t="shared" si="79"/>
        <v>3180</v>
      </c>
      <c r="K259" s="41"/>
    </row>
    <row r="260" spans="1:11" x14ac:dyDescent="0.3">
      <c r="A260" s="32"/>
      <c r="B260" s="39"/>
      <c r="C260" s="15" t="s">
        <v>16</v>
      </c>
      <c r="D260" s="35"/>
      <c r="E260" s="14">
        <f t="shared" ref="E260:E264" si="80">SUM(F260:J260)</f>
        <v>0</v>
      </c>
      <c r="F260" s="14">
        <f t="shared" si="78"/>
        <v>0</v>
      </c>
      <c r="G260" s="14">
        <f t="shared" si="79"/>
        <v>0</v>
      </c>
      <c r="H260" s="14">
        <f t="shared" si="79"/>
        <v>0</v>
      </c>
      <c r="I260" s="14">
        <f t="shared" ref="I260:J260" si="81">I266+I272+I278+I284</f>
        <v>0</v>
      </c>
      <c r="J260" s="14">
        <f t="shared" si="81"/>
        <v>0</v>
      </c>
      <c r="K260" s="41"/>
    </row>
    <row r="261" spans="1:11" x14ac:dyDescent="0.3">
      <c r="A261" s="32"/>
      <c r="B261" s="39"/>
      <c r="C261" s="15" t="s">
        <v>17</v>
      </c>
      <c r="D261" s="35"/>
      <c r="E261" s="14">
        <f t="shared" si="80"/>
        <v>1438</v>
      </c>
      <c r="F261" s="14">
        <f t="shared" si="78"/>
        <v>0</v>
      </c>
      <c r="G261" s="14">
        <f t="shared" si="79"/>
        <v>1149</v>
      </c>
      <c r="H261" s="14">
        <f t="shared" si="79"/>
        <v>198.1</v>
      </c>
      <c r="I261" s="14">
        <f t="shared" si="79"/>
        <v>90.9</v>
      </c>
      <c r="J261" s="14">
        <f t="shared" si="79"/>
        <v>0</v>
      </c>
      <c r="K261" s="41"/>
    </row>
    <row r="262" spans="1:11" x14ac:dyDescent="0.3">
      <c r="A262" s="32"/>
      <c r="B262" s="39"/>
      <c r="C262" s="15" t="s">
        <v>18</v>
      </c>
      <c r="D262" s="35"/>
      <c r="E262" s="14">
        <f t="shared" si="80"/>
        <v>495.70000000000005</v>
      </c>
      <c r="F262" s="14">
        <f t="shared" si="78"/>
        <v>153.4</v>
      </c>
      <c r="G262" s="14">
        <f t="shared" si="79"/>
        <v>88.4</v>
      </c>
      <c r="H262" s="14">
        <f t="shared" si="79"/>
        <v>253.9</v>
      </c>
      <c r="I262" s="14">
        <f t="shared" ref="I262:J262" si="82">I268+I274+I280+I286</f>
        <v>0</v>
      </c>
      <c r="J262" s="14">
        <f t="shared" si="82"/>
        <v>0</v>
      </c>
      <c r="K262" s="41"/>
    </row>
    <row r="263" spans="1:11" x14ac:dyDescent="0.3">
      <c r="A263" s="32"/>
      <c r="B263" s="39"/>
      <c r="C263" s="15" t="s">
        <v>19</v>
      </c>
      <c r="D263" s="35"/>
      <c r="E263" s="14">
        <f t="shared" si="80"/>
        <v>17741.599999999999</v>
      </c>
      <c r="F263" s="14">
        <f t="shared" si="78"/>
        <v>3310</v>
      </c>
      <c r="G263" s="14">
        <f t="shared" si="79"/>
        <v>2760.6</v>
      </c>
      <c r="H263" s="14">
        <f t="shared" si="79"/>
        <v>5201.8999999999996</v>
      </c>
      <c r="I263" s="14">
        <f t="shared" si="79"/>
        <v>3289.1</v>
      </c>
      <c r="J263" s="14">
        <f>J269+J275+J281+J287+J293</f>
        <v>3180</v>
      </c>
      <c r="K263" s="41"/>
    </row>
    <row r="264" spans="1:11" x14ac:dyDescent="0.3">
      <c r="A264" s="32"/>
      <c r="B264" s="39"/>
      <c r="C264" s="15" t="s">
        <v>20</v>
      </c>
      <c r="D264" s="36"/>
      <c r="E264" s="14">
        <f t="shared" si="80"/>
        <v>0</v>
      </c>
      <c r="F264" s="14">
        <f>F270+F276+F282+F288</f>
        <v>0</v>
      </c>
      <c r="G264" s="14">
        <f t="shared" si="79"/>
        <v>0</v>
      </c>
      <c r="H264" s="16">
        <f t="shared" si="78"/>
        <v>0</v>
      </c>
      <c r="I264" s="14">
        <f t="shared" si="78"/>
        <v>0</v>
      </c>
      <c r="J264" s="14">
        <f t="shared" si="78"/>
        <v>0</v>
      </c>
      <c r="K264" s="41"/>
    </row>
    <row r="265" spans="1:11" ht="15" customHeight="1" x14ac:dyDescent="0.3">
      <c r="A265" s="32" t="s">
        <v>100</v>
      </c>
      <c r="B265" s="33" t="s">
        <v>101</v>
      </c>
      <c r="C265" s="19" t="s">
        <v>14</v>
      </c>
      <c r="D265" s="34" t="s">
        <v>15</v>
      </c>
      <c r="E265" s="17">
        <f>SUM(F265:I265)</f>
        <v>1612.6</v>
      </c>
      <c r="F265" s="17">
        <f>SUM(F266:F270)</f>
        <v>470.6</v>
      </c>
      <c r="G265" s="17">
        <f t="shared" ref="G265:J265" si="83">SUM(G266:G270)</f>
        <v>375.6</v>
      </c>
      <c r="H265" s="18">
        <f t="shared" si="83"/>
        <v>386.8</v>
      </c>
      <c r="I265" s="17">
        <f t="shared" si="83"/>
        <v>379.6</v>
      </c>
      <c r="J265" s="17">
        <f t="shared" si="83"/>
        <v>273.5</v>
      </c>
      <c r="K265" s="33" t="s">
        <v>93</v>
      </c>
    </row>
    <row r="266" spans="1:11" x14ac:dyDescent="0.3">
      <c r="A266" s="32"/>
      <c r="B266" s="33"/>
      <c r="C266" s="19" t="s">
        <v>16</v>
      </c>
      <c r="D266" s="35"/>
      <c r="E266" s="17"/>
      <c r="F266" s="17"/>
      <c r="G266" s="17"/>
      <c r="H266" s="18"/>
      <c r="I266" s="17"/>
      <c r="J266" s="17"/>
      <c r="K266" s="33"/>
    </row>
    <row r="267" spans="1:11" x14ac:dyDescent="0.3">
      <c r="A267" s="32"/>
      <c r="B267" s="33"/>
      <c r="C267" s="19" t="s">
        <v>17</v>
      </c>
      <c r="D267" s="35"/>
      <c r="E267" s="17"/>
      <c r="F267" s="17"/>
      <c r="G267" s="17"/>
      <c r="H267" s="18"/>
      <c r="I267" s="17"/>
      <c r="J267" s="17"/>
      <c r="K267" s="33"/>
    </row>
    <row r="268" spans="1:11" x14ac:dyDescent="0.3">
      <c r="A268" s="32"/>
      <c r="B268" s="33"/>
      <c r="C268" s="19" t="s">
        <v>18</v>
      </c>
      <c r="D268" s="35"/>
      <c r="E268" s="17"/>
      <c r="F268" s="17"/>
      <c r="G268" s="17"/>
      <c r="H268" s="18"/>
      <c r="I268" s="17"/>
      <c r="J268" s="17"/>
      <c r="K268" s="33"/>
    </row>
    <row r="269" spans="1:11" x14ac:dyDescent="0.3">
      <c r="A269" s="32"/>
      <c r="B269" s="33"/>
      <c r="C269" s="19" t="s">
        <v>19</v>
      </c>
      <c r="D269" s="35"/>
      <c r="E269" s="17">
        <f t="shared" ref="E269:E293" si="84">SUM(F269:I269)</f>
        <v>1612.6</v>
      </c>
      <c r="F269" s="17">
        <v>470.6</v>
      </c>
      <c r="G269" s="17">
        <v>375.6</v>
      </c>
      <c r="H269" s="18">
        <v>386.8</v>
      </c>
      <c r="I269" s="17">
        <v>379.6</v>
      </c>
      <c r="J269" s="17">
        <v>273.5</v>
      </c>
      <c r="K269" s="33"/>
    </row>
    <row r="270" spans="1:11" x14ac:dyDescent="0.3">
      <c r="A270" s="32"/>
      <c r="B270" s="33"/>
      <c r="C270" s="19" t="s">
        <v>20</v>
      </c>
      <c r="D270" s="36"/>
      <c r="E270" s="17"/>
      <c r="F270" s="17"/>
      <c r="G270" s="17"/>
      <c r="H270" s="18"/>
      <c r="I270" s="17"/>
      <c r="J270" s="17"/>
      <c r="K270" s="33"/>
    </row>
    <row r="271" spans="1:11" ht="22.25" customHeight="1" x14ac:dyDescent="0.3">
      <c r="A271" s="32" t="s">
        <v>102</v>
      </c>
      <c r="B271" s="33" t="s">
        <v>103</v>
      </c>
      <c r="C271" s="19" t="s">
        <v>14</v>
      </c>
      <c r="D271" s="34" t="s">
        <v>15</v>
      </c>
      <c r="E271" s="17">
        <f t="shared" si="84"/>
        <v>3771.3</v>
      </c>
      <c r="F271" s="17">
        <f>SUM(F272:F276)</f>
        <v>762.8</v>
      </c>
      <c r="G271" s="17">
        <f>SUM(G272:G276)</f>
        <v>879.69999999999993</v>
      </c>
      <c r="H271" s="18">
        <f t="shared" ref="H271:J271" si="85">SUM(H272:H276)</f>
        <v>1165.3</v>
      </c>
      <c r="I271" s="17">
        <f t="shared" si="85"/>
        <v>963.5</v>
      </c>
      <c r="J271" s="17">
        <f t="shared" si="85"/>
        <v>976.5</v>
      </c>
      <c r="K271" s="33" t="s">
        <v>93</v>
      </c>
    </row>
    <row r="272" spans="1:11" x14ac:dyDescent="0.3">
      <c r="A272" s="32"/>
      <c r="B272" s="33"/>
      <c r="C272" s="19" t="s">
        <v>16</v>
      </c>
      <c r="D272" s="35"/>
      <c r="E272" s="17"/>
      <c r="F272" s="17"/>
      <c r="G272" s="17"/>
      <c r="H272" s="18"/>
      <c r="I272" s="17"/>
      <c r="J272" s="17"/>
      <c r="K272" s="33"/>
    </row>
    <row r="273" spans="1:11" x14ac:dyDescent="0.3">
      <c r="A273" s="32"/>
      <c r="B273" s="33"/>
      <c r="C273" s="19" t="s">
        <v>17</v>
      </c>
      <c r="D273" s="35"/>
      <c r="E273" s="17"/>
      <c r="F273" s="17"/>
      <c r="G273" s="17"/>
      <c r="H273" s="18"/>
      <c r="I273" s="17"/>
      <c r="J273" s="17"/>
      <c r="K273" s="33"/>
    </row>
    <row r="274" spans="1:11" x14ac:dyDescent="0.3">
      <c r="A274" s="32"/>
      <c r="B274" s="33"/>
      <c r="C274" s="19" t="s">
        <v>18</v>
      </c>
      <c r="D274" s="35"/>
      <c r="E274" s="17">
        <f t="shared" si="84"/>
        <v>425.70000000000005</v>
      </c>
      <c r="F274" s="17">
        <v>83.4</v>
      </c>
      <c r="G274" s="17">
        <v>88.4</v>
      </c>
      <c r="H274" s="18">
        <v>253.9</v>
      </c>
      <c r="I274" s="17"/>
      <c r="J274" s="17"/>
      <c r="K274" s="33"/>
    </row>
    <row r="275" spans="1:11" x14ac:dyDescent="0.3">
      <c r="A275" s="32"/>
      <c r="B275" s="33"/>
      <c r="C275" s="19" t="s">
        <v>19</v>
      </c>
      <c r="D275" s="35"/>
      <c r="E275" s="17">
        <f t="shared" si="84"/>
        <v>3345.6</v>
      </c>
      <c r="F275" s="17">
        <v>679.4</v>
      </c>
      <c r="G275" s="17">
        <v>791.3</v>
      </c>
      <c r="H275" s="18">
        <v>911.4</v>
      </c>
      <c r="I275" s="17">
        <v>963.5</v>
      </c>
      <c r="J275" s="17">
        <v>976.5</v>
      </c>
      <c r="K275" s="33"/>
    </row>
    <row r="276" spans="1:11" x14ac:dyDescent="0.3">
      <c r="A276" s="32"/>
      <c r="B276" s="33"/>
      <c r="C276" s="19" t="s">
        <v>20</v>
      </c>
      <c r="D276" s="36"/>
      <c r="E276" s="17">
        <f t="shared" si="84"/>
        <v>0</v>
      </c>
      <c r="F276" s="17">
        <v>0</v>
      </c>
      <c r="G276" s="17">
        <v>0</v>
      </c>
      <c r="H276" s="18">
        <v>0</v>
      </c>
      <c r="I276" s="17"/>
      <c r="J276" s="17"/>
      <c r="K276" s="33"/>
    </row>
    <row r="277" spans="1:11" ht="13.75" customHeight="1" x14ac:dyDescent="0.3">
      <c r="A277" s="32" t="s">
        <v>104</v>
      </c>
      <c r="B277" s="33" t="s">
        <v>105</v>
      </c>
      <c r="C277" s="19" t="s">
        <v>14</v>
      </c>
      <c r="D277" s="34" t="s">
        <v>15</v>
      </c>
      <c r="E277" s="17">
        <f t="shared" si="84"/>
        <v>7386.6</v>
      </c>
      <c r="F277" s="17">
        <f>SUM(F278:F282)</f>
        <v>2230</v>
      </c>
      <c r="G277" s="17">
        <f t="shared" ref="G277:J277" si="86">SUM(G278:G282)</f>
        <v>1437.1</v>
      </c>
      <c r="H277" s="18">
        <f t="shared" si="86"/>
        <v>1789.5</v>
      </c>
      <c r="I277" s="17">
        <f t="shared" si="86"/>
        <v>1930</v>
      </c>
      <c r="J277" s="17">
        <f t="shared" si="86"/>
        <v>1930</v>
      </c>
      <c r="K277" s="33" t="s">
        <v>93</v>
      </c>
    </row>
    <row r="278" spans="1:11" x14ac:dyDescent="0.3">
      <c r="A278" s="32"/>
      <c r="B278" s="33"/>
      <c r="C278" s="19" t="s">
        <v>16</v>
      </c>
      <c r="D278" s="35"/>
      <c r="E278" s="17"/>
      <c r="F278" s="17"/>
      <c r="G278" s="17"/>
      <c r="H278" s="18"/>
      <c r="I278" s="17"/>
      <c r="J278" s="17"/>
      <c r="K278" s="33"/>
    </row>
    <row r="279" spans="1:11" x14ac:dyDescent="0.3">
      <c r="A279" s="32"/>
      <c r="B279" s="33"/>
      <c r="C279" s="19" t="s">
        <v>17</v>
      </c>
      <c r="D279" s="35"/>
      <c r="E279" s="17"/>
      <c r="F279" s="17"/>
      <c r="G279" s="17"/>
      <c r="H279" s="18"/>
      <c r="I279" s="17"/>
      <c r="J279" s="17"/>
      <c r="K279" s="33"/>
    </row>
    <row r="280" spans="1:11" x14ac:dyDescent="0.3">
      <c r="A280" s="32"/>
      <c r="B280" s="33"/>
      <c r="C280" s="19" t="s">
        <v>18</v>
      </c>
      <c r="D280" s="35"/>
      <c r="E280" s="17">
        <f t="shared" si="84"/>
        <v>70</v>
      </c>
      <c r="F280" s="17">
        <v>70</v>
      </c>
      <c r="G280" s="17"/>
      <c r="H280" s="18"/>
      <c r="I280" s="17"/>
      <c r="J280" s="17"/>
      <c r="K280" s="33"/>
    </row>
    <row r="281" spans="1:11" x14ac:dyDescent="0.3">
      <c r="A281" s="32"/>
      <c r="B281" s="33"/>
      <c r="C281" s="19" t="s">
        <v>19</v>
      </c>
      <c r="D281" s="35"/>
      <c r="E281" s="17">
        <f t="shared" si="84"/>
        <v>7316.6</v>
      </c>
      <c r="F281" s="17">
        <v>2160</v>
      </c>
      <c r="G281" s="17">
        <v>1437.1</v>
      </c>
      <c r="H281" s="18">
        <v>1789.5</v>
      </c>
      <c r="I281" s="17">
        <v>1930</v>
      </c>
      <c r="J281" s="17">
        <v>1930</v>
      </c>
      <c r="K281" s="33"/>
    </row>
    <row r="282" spans="1:11" x14ac:dyDescent="0.3">
      <c r="A282" s="32"/>
      <c r="B282" s="33"/>
      <c r="C282" s="19" t="s">
        <v>20</v>
      </c>
      <c r="D282" s="36"/>
      <c r="E282" s="17"/>
      <c r="F282" s="17"/>
      <c r="G282" s="17"/>
      <c r="H282" s="18"/>
      <c r="I282" s="17"/>
      <c r="J282" s="17"/>
      <c r="K282" s="33"/>
    </row>
    <row r="283" spans="1:11" ht="15" customHeight="1" x14ac:dyDescent="0.3">
      <c r="A283" s="32" t="s">
        <v>106</v>
      </c>
      <c r="B283" s="33" t="s">
        <v>153</v>
      </c>
      <c r="C283" s="19" t="s">
        <v>14</v>
      </c>
      <c r="D283" s="34" t="s">
        <v>15</v>
      </c>
      <c r="E283" s="17">
        <f t="shared" si="84"/>
        <v>3404.1000000000004</v>
      </c>
      <c r="F283" s="17">
        <f>SUM(F284:F288)</f>
        <v>0</v>
      </c>
      <c r="G283" s="17">
        <f t="shared" ref="G283:J283" si="87">SUM(G284:G288)</f>
        <v>1193.6000000000001</v>
      </c>
      <c r="H283" s="18">
        <f t="shared" si="87"/>
        <v>2210.5</v>
      </c>
      <c r="I283" s="17">
        <f t="shared" si="87"/>
        <v>0</v>
      </c>
      <c r="J283" s="17">
        <f t="shared" si="87"/>
        <v>0</v>
      </c>
      <c r="K283" s="33" t="s">
        <v>49</v>
      </c>
    </row>
    <row r="284" spans="1:11" x14ac:dyDescent="0.3">
      <c r="A284" s="32"/>
      <c r="B284" s="33"/>
      <c r="C284" s="19" t="s">
        <v>16</v>
      </c>
      <c r="D284" s="35"/>
      <c r="E284" s="17"/>
      <c r="F284" s="17"/>
      <c r="G284" s="17"/>
      <c r="H284" s="18"/>
      <c r="I284" s="17"/>
      <c r="J284" s="17"/>
      <c r="K284" s="33"/>
    </row>
    <row r="285" spans="1:11" x14ac:dyDescent="0.3">
      <c r="A285" s="32"/>
      <c r="B285" s="33"/>
      <c r="C285" s="19" t="s">
        <v>17</v>
      </c>
      <c r="D285" s="35"/>
      <c r="E285" s="17">
        <f t="shared" si="84"/>
        <v>1160.9000000000001</v>
      </c>
      <c r="F285" s="17">
        <v>0</v>
      </c>
      <c r="G285" s="17">
        <v>1050.4000000000001</v>
      </c>
      <c r="H285" s="18">
        <v>110.5</v>
      </c>
      <c r="I285" s="17"/>
      <c r="J285" s="17"/>
      <c r="K285" s="33"/>
    </row>
    <row r="286" spans="1:11" x14ac:dyDescent="0.3">
      <c r="A286" s="32"/>
      <c r="B286" s="33"/>
      <c r="C286" s="19" t="s">
        <v>18</v>
      </c>
      <c r="D286" s="35"/>
      <c r="E286" s="17"/>
      <c r="F286" s="17"/>
      <c r="G286" s="17"/>
      <c r="H286" s="18"/>
      <c r="I286" s="17"/>
      <c r="J286" s="17"/>
      <c r="K286" s="33"/>
    </row>
    <row r="287" spans="1:11" x14ac:dyDescent="0.3">
      <c r="A287" s="32"/>
      <c r="B287" s="33"/>
      <c r="C287" s="19" t="s">
        <v>19</v>
      </c>
      <c r="D287" s="35"/>
      <c r="E287" s="17">
        <f t="shared" si="84"/>
        <v>2243.1999999999998</v>
      </c>
      <c r="F287" s="17">
        <v>0</v>
      </c>
      <c r="G287" s="17">
        <v>143.19999999999999</v>
      </c>
      <c r="H287" s="18">
        <v>2100</v>
      </c>
      <c r="I287" s="17"/>
      <c r="J287" s="17"/>
      <c r="K287" s="33"/>
    </row>
    <row r="288" spans="1:11" x14ac:dyDescent="0.3">
      <c r="A288" s="32"/>
      <c r="B288" s="33"/>
      <c r="C288" s="19" t="s">
        <v>20</v>
      </c>
      <c r="D288" s="36"/>
      <c r="E288" s="17"/>
      <c r="F288" s="17"/>
      <c r="G288" s="17"/>
      <c r="H288" s="18"/>
      <c r="I288" s="17"/>
      <c r="J288" s="17"/>
      <c r="K288" s="33"/>
    </row>
    <row r="289" spans="1:11" ht="17" customHeight="1" x14ac:dyDescent="0.3">
      <c r="A289" s="42" t="s">
        <v>107</v>
      </c>
      <c r="B289" s="45" t="s">
        <v>108</v>
      </c>
      <c r="C289" s="19" t="s">
        <v>14</v>
      </c>
      <c r="D289" s="34" t="s">
        <v>15</v>
      </c>
      <c r="E289" s="17">
        <f t="shared" si="84"/>
        <v>320.70000000000005</v>
      </c>
      <c r="F289" s="17">
        <f>SUM(F290:F294)</f>
        <v>0</v>
      </c>
      <c r="G289" s="17">
        <f t="shared" ref="G289:J289" si="88">SUM(G290:G294)</f>
        <v>112</v>
      </c>
      <c r="H289" s="18">
        <f t="shared" si="88"/>
        <v>101.8</v>
      </c>
      <c r="I289" s="17">
        <f t="shared" si="88"/>
        <v>106.9</v>
      </c>
      <c r="J289" s="17">
        <f t="shared" si="88"/>
        <v>0</v>
      </c>
      <c r="K289" s="33" t="s">
        <v>93</v>
      </c>
    </row>
    <row r="290" spans="1:11" ht="16.25" customHeight="1" x14ac:dyDescent="0.3">
      <c r="A290" s="43"/>
      <c r="B290" s="46"/>
      <c r="C290" s="19" t="s">
        <v>16</v>
      </c>
      <c r="D290" s="35"/>
      <c r="E290" s="17"/>
      <c r="F290" s="17"/>
      <c r="G290" s="17"/>
      <c r="H290" s="18"/>
      <c r="I290" s="17"/>
      <c r="J290" s="17"/>
      <c r="K290" s="33"/>
    </row>
    <row r="291" spans="1:11" x14ac:dyDescent="0.3">
      <c r="A291" s="43"/>
      <c r="B291" s="46"/>
      <c r="C291" s="19" t="s">
        <v>17</v>
      </c>
      <c r="D291" s="35"/>
      <c r="E291" s="17">
        <f t="shared" si="84"/>
        <v>277.10000000000002</v>
      </c>
      <c r="F291" s="17">
        <v>0</v>
      </c>
      <c r="G291" s="17">
        <v>98.6</v>
      </c>
      <c r="H291" s="18">
        <v>87.6</v>
      </c>
      <c r="I291" s="17">
        <v>90.9</v>
      </c>
      <c r="J291" s="17">
        <v>0</v>
      </c>
      <c r="K291" s="33"/>
    </row>
    <row r="292" spans="1:11" ht="16.25" customHeight="1" x14ac:dyDescent="0.3">
      <c r="A292" s="43"/>
      <c r="B292" s="46"/>
      <c r="C292" s="19" t="s">
        <v>18</v>
      </c>
      <c r="D292" s="35"/>
      <c r="E292" s="17"/>
      <c r="F292" s="17"/>
      <c r="G292" s="17"/>
      <c r="H292" s="18"/>
      <c r="I292" s="17"/>
      <c r="J292" s="17"/>
      <c r="K292" s="33"/>
    </row>
    <row r="293" spans="1:11" ht="18" customHeight="1" x14ac:dyDescent="0.3">
      <c r="A293" s="43"/>
      <c r="B293" s="46"/>
      <c r="C293" s="19" t="s">
        <v>19</v>
      </c>
      <c r="D293" s="35"/>
      <c r="E293" s="17">
        <f t="shared" si="84"/>
        <v>43.6</v>
      </c>
      <c r="F293" s="17">
        <v>0</v>
      </c>
      <c r="G293" s="17">
        <v>13.4</v>
      </c>
      <c r="H293" s="18">
        <v>14.2</v>
      </c>
      <c r="I293" s="17">
        <v>16</v>
      </c>
      <c r="J293" s="17">
        <v>0</v>
      </c>
      <c r="K293" s="33"/>
    </row>
    <row r="294" spans="1:11" ht="30.65" customHeight="1" x14ac:dyDescent="0.3">
      <c r="A294" s="44"/>
      <c r="B294" s="47"/>
      <c r="C294" s="19" t="s">
        <v>20</v>
      </c>
      <c r="D294" s="36"/>
      <c r="E294" s="17"/>
      <c r="F294" s="17"/>
      <c r="G294" s="17"/>
      <c r="H294" s="18"/>
      <c r="I294" s="17"/>
      <c r="J294" s="17"/>
      <c r="K294" s="33"/>
    </row>
    <row r="295" spans="1:11" x14ac:dyDescent="0.3">
      <c r="A295" s="38" t="s">
        <v>109</v>
      </c>
      <c r="B295" s="39" t="s">
        <v>110</v>
      </c>
      <c r="C295" s="15" t="s">
        <v>14</v>
      </c>
      <c r="D295" s="34" t="s">
        <v>15</v>
      </c>
      <c r="E295" s="14">
        <f>SUM(F295:J295)</f>
        <v>125846.69999999998</v>
      </c>
      <c r="F295" s="14">
        <f>SUM(F296:F300)</f>
        <v>35396.399999999994</v>
      </c>
      <c r="G295" s="14">
        <f t="shared" ref="G295:J295" si="89">SUM(G296:G300)</f>
        <v>35985.5</v>
      </c>
      <c r="H295" s="16">
        <f t="shared" si="89"/>
        <v>29324.7</v>
      </c>
      <c r="I295" s="14">
        <f t="shared" si="89"/>
        <v>13802.7</v>
      </c>
      <c r="J295" s="14">
        <f t="shared" si="89"/>
        <v>11337.4</v>
      </c>
      <c r="K295" s="41"/>
    </row>
    <row r="296" spans="1:11" x14ac:dyDescent="0.3">
      <c r="A296" s="38"/>
      <c r="B296" s="39"/>
      <c r="C296" s="15" t="s">
        <v>16</v>
      </c>
      <c r="D296" s="35"/>
      <c r="E296" s="14">
        <f t="shared" ref="E296:E300" si="90">SUM(F296:J296)</f>
        <v>0</v>
      </c>
      <c r="F296" s="14">
        <f t="shared" ref="F296:J300" si="91">F302+F308+F314+F320+F338+F350</f>
        <v>0</v>
      </c>
      <c r="G296" s="14">
        <f t="shared" si="91"/>
        <v>0</v>
      </c>
      <c r="H296" s="16">
        <f>H302+H308+H314+H320+H338+H350+H362</f>
        <v>0</v>
      </c>
      <c r="I296" s="14">
        <f t="shared" si="91"/>
        <v>0</v>
      </c>
      <c r="J296" s="14">
        <f t="shared" si="91"/>
        <v>0</v>
      </c>
      <c r="K296" s="41"/>
    </row>
    <row r="297" spans="1:11" x14ac:dyDescent="0.3">
      <c r="A297" s="38"/>
      <c r="B297" s="39"/>
      <c r="C297" s="15" t="s">
        <v>17</v>
      </c>
      <c r="D297" s="35"/>
      <c r="E297" s="14">
        <f t="shared" si="90"/>
        <v>3435.3999999999996</v>
      </c>
      <c r="F297" s="14">
        <f t="shared" si="91"/>
        <v>1509.7</v>
      </c>
      <c r="G297" s="14">
        <f t="shared" si="91"/>
        <v>456.9</v>
      </c>
      <c r="H297" s="16">
        <f t="shared" ref="H297:H300" si="92">H303+H309+H315+H321+H339+H351+H363</f>
        <v>1468.8</v>
      </c>
      <c r="I297" s="14">
        <f t="shared" si="91"/>
        <v>0</v>
      </c>
      <c r="J297" s="14">
        <f t="shared" si="91"/>
        <v>0</v>
      </c>
      <c r="K297" s="41"/>
    </row>
    <row r="298" spans="1:11" x14ac:dyDescent="0.3">
      <c r="A298" s="38"/>
      <c r="B298" s="39"/>
      <c r="C298" s="15" t="s">
        <v>18</v>
      </c>
      <c r="D298" s="35"/>
      <c r="E298" s="14">
        <f t="shared" si="90"/>
        <v>24111</v>
      </c>
      <c r="F298" s="14">
        <f>F304+F310+F316+F322+F340+F352</f>
        <v>0</v>
      </c>
      <c r="G298" s="14">
        <f>G304+G310+G316+G322+G340+G352+G346</f>
        <v>10008.200000000001</v>
      </c>
      <c r="H298" s="16">
        <f t="shared" si="92"/>
        <v>14102.8</v>
      </c>
      <c r="I298" s="14">
        <f t="shared" si="91"/>
        <v>0</v>
      </c>
      <c r="J298" s="14">
        <f t="shared" si="91"/>
        <v>0</v>
      </c>
      <c r="K298" s="41"/>
    </row>
    <row r="299" spans="1:11" x14ac:dyDescent="0.3">
      <c r="A299" s="38"/>
      <c r="B299" s="39"/>
      <c r="C299" s="15" t="s">
        <v>19</v>
      </c>
      <c r="D299" s="35"/>
      <c r="E299" s="14">
        <f t="shared" si="90"/>
        <v>98300.299999999988</v>
      </c>
      <c r="F299" s="14">
        <f>F305+F311+F317+F323+F341+F353</f>
        <v>33886.699999999997</v>
      </c>
      <c r="G299" s="14">
        <f>G305+G311+G317+G323+G341+G353+G347</f>
        <v>25520.399999999998</v>
      </c>
      <c r="H299" s="16">
        <f t="shared" si="92"/>
        <v>13753.100000000002</v>
      </c>
      <c r="I299" s="14">
        <f t="shared" si="91"/>
        <v>13802.7</v>
      </c>
      <c r="J299" s="14">
        <f t="shared" si="91"/>
        <v>11337.4</v>
      </c>
      <c r="K299" s="41"/>
    </row>
    <row r="300" spans="1:11" x14ac:dyDescent="0.3">
      <c r="A300" s="38"/>
      <c r="B300" s="39"/>
      <c r="C300" s="15" t="s">
        <v>20</v>
      </c>
      <c r="D300" s="36"/>
      <c r="E300" s="14">
        <f t="shared" si="90"/>
        <v>0</v>
      </c>
      <c r="F300" s="14">
        <f>F306+F312+F318+F324+F342+F354</f>
        <v>0</v>
      </c>
      <c r="G300" s="14">
        <f>G306+G312+G318+G324+G342+G354</f>
        <v>0</v>
      </c>
      <c r="H300" s="16">
        <f t="shared" si="92"/>
        <v>0</v>
      </c>
      <c r="I300" s="14">
        <f t="shared" si="91"/>
        <v>0</v>
      </c>
      <c r="J300" s="14">
        <f t="shared" si="91"/>
        <v>0</v>
      </c>
      <c r="K300" s="41"/>
    </row>
    <row r="301" spans="1:11" ht="14" customHeight="1" x14ac:dyDescent="0.3">
      <c r="A301" s="32" t="s">
        <v>111</v>
      </c>
      <c r="B301" s="33" t="s">
        <v>112</v>
      </c>
      <c r="C301" s="19" t="s">
        <v>14</v>
      </c>
      <c r="D301" s="34" t="s">
        <v>15</v>
      </c>
      <c r="E301" s="17">
        <f>SUM(F301:I301)</f>
        <v>32033.600000000002</v>
      </c>
      <c r="F301" s="17">
        <f>SUM(F302:F306)</f>
        <v>8930</v>
      </c>
      <c r="G301" s="17">
        <f t="shared" ref="G301:J301" si="93">SUM(G302:G306)</f>
        <v>7585.4</v>
      </c>
      <c r="H301" s="18">
        <f t="shared" si="93"/>
        <v>10018.200000000001</v>
      </c>
      <c r="I301" s="17">
        <f t="shared" si="93"/>
        <v>5500</v>
      </c>
      <c r="J301" s="17">
        <f t="shared" si="93"/>
        <v>5500</v>
      </c>
      <c r="K301" s="33" t="s">
        <v>49</v>
      </c>
    </row>
    <row r="302" spans="1:11" x14ac:dyDescent="0.3">
      <c r="A302" s="32"/>
      <c r="B302" s="33"/>
      <c r="C302" s="19" t="s">
        <v>16</v>
      </c>
      <c r="D302" s="35"/>
      <c r="E302" s="17"/>
      <c r="F302" s="17"/>
      <c r="G302" s="17"/>
      <c r="H302" s="18"/>
      <c r="I302" s="17"/>
      <c r="J302" s="17"/>
      <c r="K302" s="33"/>
    </row>
    <row r="303" spans="1:11" x14ac:dyDescent="0.3">
      <c r="A303" s="32"/>
      <c r="B303" s="33"/>
      <c r="C303" s="19" t="s">
        <v>17</v>
      </c>
      <c r="D303" s="35"/>
      <c r="E303" s="17"/>
      <c r="F303" s="17"/>
      <c r="G303" s="17"/>
      <c r="H303" s="18"/>
      <c r="I303" s="17"/>
      <c r="J303" s="17"/>
      <c r="K303" s="33"/>
    </row>
    <row r="304" spans="1:11" x14ac:dyDescent="0.3">
      <c r="A304" s="32"/>
      <c r="B304" s="33"/>
      <c r="C304" s="19" t="s">
        <v>18</v>
      </c>
      <c r="D304" s="35"/>
      <c r="E304" s="17"/>
      <c r="F304" s="17"/>
      <c r="G304" s="17"/>
      <c r="H304" s="18"/>
      <c r="I304" s="17"/>
      <c r="J304" s="17"/>
      <c r="K304" s="33"/>
    </row>
    <row r="305" spans="1:11" x14ac:dyDescent="0.3">
      <c r="A305" s="32"/>
      <c r="B305" s="33"/>
      <c r="C305" s="19" t="s">
        <v>19</v>
      </c>
      <c r="D305" s="35"/>
      <c r="E305" s="17">
        <f t="shared" ref="E305:E359" si="94">SUM(F305:I305)</f>
        <v>32033.600000000002</v>
      </c>
      <c r="F305" s="17">
        <v>8930</v>
      </c>
      <c r="G305" s="17">
        <v>7585.4</v>
      </c>
      <c r="H305" s="18">
        <v>10018.200000000001</v>
      </c>
      <c r="I305" s="17">
        <v>5500</v>
      </c>
      <c r="J305" s="17">
        <v>5500</v>
      </c>
      <c r="K305" s="33"/>
    </row>
    <row r="306" spans="1:11" x14ac:dyDescent="0.3">
      <c r="A306" s="32"/>
      <c r="B306" s="33"/>
      <c r="C306" s="19" t="s">
        <v>20</v>
      </c>
      <c r="D306" s="36"/>
      <c r="E306" s="17">
        <f t="shared" si="94"/>
        <v>0</v>
      </c>
      <c r="F306" s="17">
        <v>0</v>
      </c>
      <c r="G306" s="17">
        <v>0</v>
      </c>
      <c r="H306" s="18"/>
      <c r="I306" s="17"/>
      <c r="J306" s="17"/>
      <c r="K306" s="33"/>
    </row>
    <row r="307" spans="1:11" x14ac:dyDescent="0.3">
      <c r="A307" s="32" t="s">
        <v>113</v>
      </c>
      <c r="B307" s="33" t="s">
        <v>114</v>
      </c>
      <c r="C307" s="19" t="s">
        <v>14</v>
      </c>
      <c r="D307" s="34" t="s">
        <v>15</v>
      </c>
      <c r="E307" s="17">
        <f t="shared" si="94"/>
        <v>3404.8</v>
      </c>
      <c r="F307" s="17">
        <f>SUM(F308:F312)</f>
        <v>434.8</v>
      </c>
      <c r="G307" s="17">
        <f t="shared" ref="G307:J307" si="95">SUM(G308:G312)</f>
        <v>1070</v>
      </c>
      <c r="H307" s="18">
        <f t="shared" si="95"/>
        <v>1200</v>
      </c>
      <c r="I307" s="17">
        <f t="shared" si="95"/>
        <v>700</v>
      </c>
      <c r="J307" s="17">
        <f t="shared" si="95"/>
        <v>700</v>
      </c>
      <c r="K307" s="33" t="s">
        <v>49</v>
      </c>
    </row>
    <row r="308" spans="1:11" x14ac:dyDescent="0.3">
      <c r="A308" s="32"/>
      <c r="B308" s="33"/>
      <c r="C308" s="19" t="s">
        <v>16</v>
      </c>
      <c r="D308" s="35"/>
      <c r="E308" s="17"/>
      <c r="F308" s="17"/>
      <c r="G308" s="17"/>
      <c r="H308" s="18"/>
      <c r="I308" s="17"/>
      <c r="J308" s="17"/>
      <c r="K308" s="33"/>
    </row>
    <row r="309" spans="1:11" x14ac:dyDescent="0.3">
      <c r="A309" s="32"/>
      <c r="B309" s="33"/>
      <c r="C309" s="19" t="s">
        <v>17</v>
      </c>
      <c r="D309" s="35"/>
      <c r="E309" s="17"/>
      <c r="F309" s="17"/>
      <c r="G309" s="17"/>
      <c r="H309" s="18"/>
      <c r="I309" s="17"/>
      <c r="J309" s="17"/>
      <c r="K309" s="33"/>
    </row>
    <row r="310" spans="1:11" x14ac:dyDescent="0.3">
      <c r="A310" s="32"/>
      <c r="B310" s="33"/>
      <c r="C310" s="19" t="s">
        <v>18</v>
      </c>
      <c r="D310" s="35"/>
      <c r="E310" s="17"/>
      <c r="F310" s="17"/>
      <c r="G310" s="17"/>
      <c r="H310" s="18"/>
      <c r="I310" s="17"/>
      <c r="J310" s="17"/>
      <c r="K310" s="33"/>
    </row>
    <row r="311" spans="1:11" x14ac:dyDescent="0.3">
      <c r="A311" s="32"/>
      <c r="B311" s="33"/>
      <c r="C311" s="19" t="s">
        <v>19</v>
      </c>
      <c r="D311" s="35"/>
      <c r="E311" s="17">
        <f t="shared" si="94"/>
        <v>3404.8</v>
      </c>
      <c r="F311" s="17">
        <v>434.8</v>
      </c>
      <c r="G311" s="17">
        <v>1070</v>
      </c>
      <c r="H311" s="18">
        <v>1200</v>
      </c>
      <c r="I311" s="17">
        <v>700</v>
      </c>
      <c r="J311" s="17">
        <v>700</v>
      </c>
      <c r="K311" s="33"/>
    </row>
    <row r="312" spans="1:11" x14ac:dyDescent="0.3">
      <c r="A312" s="32"/>
      <c r="B312" s="33"/>
      <c r="C312" s="19" t="s">
        <v>20</v>
      </c>
      <c r="D312" s="36"/>
      <c r="E312" s="17">
        <f t="shared" si="94"/>
        <v>0</v>
      </c>
      <c r="F312" s="17">
        <v>0</v>
      </c>
      <c r="G312" s="17">
        <v>0</v>
      </c>
      <c r="H312" s="18">
        <v>0</v>
      </c>
      <c r="I312" s="17"/>
      <c r="J312" s="17"/>
      <c r="K312" s="33"/>
    </row>
    <row r="313" spans="1:11" ht="26.25" customHeight="1" x14ac:dyDescent="0.3">
      <c r="A313" s="32" t="s">
        <v>115</v>
      </c>
      <c r="B313" s="33" t="s">
        <v>116</v>
      </c>
      <c r="C313" s="19" t="s">
        <v>14</v>
      </c>
      <c r="D313" s="34" t="s">
        <v>15</v>
      </c>
      <c r="E313" s="17">
        <f t="shared" si="94"/>
        <v>500</v>
      </c>
      <c r="F313" s="17">
        <f>SUM(F314:F318)</f>
        <v>500</v>
      </c>
      <c r="G313" s="17">
        <f t="shared" ref="G313:J313" si="96">SUM(G314:G318)</f>
        <v>0</v>
      </c>
      <c r="H313" s="18">
        <f t="shared" si="96"/>
        <v>0</v>
      </c>
      <c r="I313" s="17">
        <f t="shared" si="96"/>
        <v>0</v>
      </c>
      <c r="J313" s="17">
        <f t="shared" si="96"/>
        <v>0</v>
      </c>
      <c r="K313" s="33" t="s">
        <v>49</v>
      </c>
    </row>
    <row r="314" spans="1:11" x14ac:dyDescent="0.3">
      <c r="A314" s="32"/>
      <c r="B314" s="33"/>
      <c r="C314" s="19" t="s">
        <v>16</v>
      </c>
      <c r="D314" s="35"/>
      <c r="E314" s="17"/>
      <c r="F314" s="17"/>
      <c r="G314" s="17"/>
      <c r="H314" s="18"/>
      <c r="I314" s="17"/>
      <c r="J314" s="17"/>
      <c r="K314" s="33"/>
    </row>
    <row r="315" spans="1:11" x14ac:dyDescent="0.3">
      <c r="A315" s="32"/>
      <c r="B315" s="33"/>
      <c r="C315" s="19" t="s">
        <v>17</v>
      </c>
      <c r="D315" s="35"/>
      <c r="E315" s="17"/>
      <c r="F315" s="17"/>
      <c r="G315" s="17"/>
      <c r="H315" s="18"/>
      <c r="I315" s="17"/>
      <c r="J315" s="17"/>
      <c r="K315" s="33"/>
    </row>
    <row r="316" spans="1:11" x14ac:dyDescent="0.3">
      <c r="A316" s="32"/>
      <c r="B316" s="33"/>
      <c r="C316" s="19" t="s">
        <v>18</v>
      </c>
      <c r="D316" s="35"/>
      <c r="E316" s="17"/>
      <c r="F316" s="17"/>
      <c r="G316" s="17"/>
      <c r="H316" s="18"/>
      <c r="I316" s="17"/>
      <c r="J316" s="17"/>
      <c r="K316" s="33"/>
    </row>
    <row r="317" spans="1:11" x14ac:dyDescent="0.3">
      <c r="A317" s="32"/>
      <c r="B317" s="33"/>
      <c r="C317" s="19" t="s">
        <v>19</v>
      </c>
      <c r="D317" s="35"/>
      <c r="E317" s="17">
        <f t="shared" si="94"/>
        <v>500</v>
      </c>
      <c r="F317" s="17">
        <v>500</v>
      </c>
      <c r="G317" s="17">
        <v>0</v>
      </c>
      <c r="H317" s="18">
        <v>0</v>
      </c>
      <c r="I317" s="17"/>
      <c r="J317" s="17"/>
      <c r="K317" s="33"/>
    </row>
    <row r="318" spans="1:11" x14ac:dyDescent="0.3">
      <c r="A318" s="32"/>
      <c r="B318" s="33"/>
      <c r="C318" s="19" t="s">
        <v>20</v>
      </c>
      <c r="D318" s="36"/>
      <c r="E318" s="17"/>
      <c r="F318" s="17"/>
      <c r="G318" s="17"/>
      <c r="H318" s="18"/>
      <c r="I318" s="17"/>
      <c r="J318" s="17"/>
      <c r="K318" s="33"/>
    </row>
    <row r="319" spans="1:11" ht="15" customHeight="1" x14ac:dyDescent="0.3">
      <c r="A319" s="32" t="s">
        <v>117</v>
      </c>
      <c r="B319" s="33" t="s">
        <v>118</v>
      </c>
      <c r="C319" s="19" t="s">
        <v>14</v>
      </c>
      <c r="D319" s="34" t="s">
        <v>15</v>
      </c>
      <c r="E319" s="17">
        <f t="shared" si="94"/>
        <v>46115.1</v>
      </c>
      <c r="F319" s="29">
        <f>SUM(F320:F324)</f>
        <v>23074.5</v>
      </c>
      <c r="G319" s="29">
        <f t="shared" ref="G319:J319" si="97">SUM(G320:G324)</f>
        <v>15437.9</v>
      </c>
      <c r="H319" s="30">
        <f t="shared" si="97"/>
        <v>0</v>
      </c>
      <c r="I319" s="29">
        <f t="shared" si="97"/>
        <v>7602.7</v>
      </c>
      <c r="J319" s="29">
        <f t="shared" si="97"/>
        <v>5137.3999999999996</v>
      </c>
      <c r="K319" s="33" t="s">
        <v>49</v>
      </c>
    </row>
    <row r="320" spans="1:11" x14ac:dyDescent="0.3">
      <c r="A320" s="32"/>
      <c r="B320" s="33"/>
      <c r="C320" s="19" t="s">
        <v>16</v>
      </c>
      <c r="D320" s="35"/>
      <c r="E320" s="17"/>
      <c r="F320" s="29"/>
      <c r="G320" s="17"/>
      <c r="H320" s="18"/>
      <c r="I320" s="17"/>
      <c r="J320" s="17"/>
      <c r="K320" s="33"/>
    </row>
    <row r="321" spans="1:11" x14ac:dyDescent="0.3">
      <c r="A321" s="32"/>
      <c r="B321" s="33"/>
      <c r="C321" s="19" t="s">
        <v>17</v>
      </c>
      <c r="D321" s="35"/>
      <c r="E321" s="17"/>
      <c r="F321" s="29"/>
      <c r="G321" s="17"/>
      <c r="H321" s="18"/>
      <c r="I321" s="17"/>
      <c r="J321" s="17"/>
      <c r="K321" s="33"/>
    </row>
    <row r="322" spans="1:11" x14ac:dyDescent="0.3">
      <c r="A322" s="32"/>
      <c r="B322" s="33"/>
      <c r="C322" s="19" t="s">
        <v>18</v>
      </c>
      <c r="D322" s="35"/>
      <c r="E322" s="17"/>
      <c r="F322" s="29"/>
      <c r="G322" s="17"/>
      <c r="H322" s="18"/>
      <c r="I322" s="17"/>
      <c r="J322" s="17"/>
      <c r="K322" s="33"/>
    </row>
    <row r="323" spans="1:11" x14ac:dyDescent="0.3">
      <c r="A323" s="32"/>
      <c r="B323" s="33"/>
      <c r="C323" s="19" t="s">
        <v>19</v>
      </c>
      <c r="D323" s="35"/>
      <c r="E323" s="17">
        <f t="shared" si="94"/>
        <v>46115.1</v>
      </c>
      <c r="F323" s="29">
        <v>23074.5</v>
      </c>
      <c r="G323" s="17">
        <v>15437.9</v>
      </c>
      <c r="H323" s="18">
        <v>0</v>
      </c>
      <c r="I323" s="17">
        <v>7602.7</v>
      </c>
      <c r="J323" s="17">
        <v>5137.3999999999996</v>
      </c>
      <c r="K323" s="33"/>
    </row>
    <row r="324" spans="1:11" x14ac:dyDescent="0.3">
      <c r="A324" s="32"/>
      <c r="B324" s="33"/>
      <c r="C324" s="19" t="s">
        <v>20</v>
      </c>
      <c r="D324" s="36"/>
      <c r="E324" s="17">
        <f t="shared" si="94"/>
        <v>0</v>
      </c>
      <c r="F324" s="17">
        <v>0</v>
      </c>
      <c r="G324" s="17">
        <v>0</v>
      </c>
      <c r="H324" s="18">
        <v>0</v>
      </c>
      <c r="I324" s="17"/>
      <c r="J324" s="17"/>
      <c r="K324" s="33"/>
    </row>
    <row r="325" spans="1:11" ht="14" customHeight="1" x14ac:dyDescent="0.3">
      <c r="A325" s="32" t="s">
        <v>119</v>
      </c>
      <c r="B325" s="33" t="s">
        <v>120</v>
      </c>
      <c r="C325" s="19" t="s">
        <v>14</v>
      </c>
      <c r="D325" s="34" t="s">
        <v>15</v>
      </c>
      <c r="E325" s="17">
        <f t="shared" si="94"/>
        <v>9037.7999999999993</v>
      </c>
      <c r="F325" s="17">
        <f>SUM(F326:F330)</f>
        <v>9037.7999999999993</v>
      </c>
      <c r="G325" s="17">
        <f t="shared" ref="G325:I325" si="98">SUM(G326:G330)</f>
        <v>0</v>
      </c>
      <c r="H325" s="18">
        <f t="shared" si="98"/>
        <v>0</v>
      </c>
      <c r="I325" s="17">
        <f t="shared" si="98"/>
        <v>0</v>
      </c>
      <c r="J325" s="17"/>
      <c r="K325" s="33" t="s">
        <v>49</v>
      </c>
    </row>
    <row r="326" spans="1:11" x14ac:dyDescent="0.3">
      <c r="A326" s="32"/>
      <c r="B326" s="33"/>
      <c r="C326" s="19" t="s">
        <v>16</v>
      </c>
      <c r="D326" s="35"/>
      <c r="E326" s="17"/>
      <c r="F326" s="17"/>
      <c r="G326" s="17"/>
      <c r="H326" s="18"/>
      <c r="I326" s="17"/>
      <c r="J326" s="17"/>
      <c r="K326" s="33"/>
    </row>
    <row r="327" spans="1:11" x14ac:dyDescent="0.3">
      <c r="A327" s="32"/>
      <c r="B327" s="33"/>
      <c r="C327" s="19" t="s">
        <v>17</v>
      </c>
      <c r="D327" s="35"/>
      <c r="E327" s="17"/>
      <c r="F327" s="17"/>
      <c r="G327" s="17"/>
      <c r="H327" s="18"/>
      <c r="I327" s="17"/>
      <c r="J327" s="17"/>
      <c r="K327" s="33"/>
    </row>
    <row r="328" spans="1:11" x14ac:dyDescent="0.3">
      <c r="A328" s="32"/>
      <c r="B328" s="33"/>
      <c r="C328" s="19" t="s">
        <v>18</v>
      </c>
      <c r="D328" s="35"/>
      <c r="E328" s="17"/>
      <c r="F328" s="17"/>
      <c r="G328" s="17"/>
      <c r="H328" s="18"/>
      <c r="I328" s="17"/>
      <c r="J328" s="17"/>
      <c r="K328" s="33"/>
    </row>
    <row r="329" spans="1:11" x14ac:dyDescent="0.3">
      <c r="A329" s="32"/>
      <c r="B329" s="33"/>
      <c r="C329" s="19" t="s">
        <v>19</v>
      </c>
      <c r="D329" s="35"/>
      <c r="E329" s="17">
        <f t="shared" si="94"/>
        <v>9037.7999999999993</v>
      </c>
      <c r="F329" s="17">
        <v>9037.7999999999993</v>
      </c>
      <c r="G329" s="17">
        <v>0</v>
      </c>
      <c r="H329" s="18">
        <v>0</v>
      </c>
      <c r="I329" s="17"/>
      <c r="J329" s="17"/>
      <c r="K329" s="33"/>
    </row>
    <row r="330" spans="1:11" x14ac:dyDescent="0.3">
      <c r="A330" s="32"/>
      <c r="B330" s="33"/>
      <c r="C330" s="19" t="s">
        <v>20</v>
      </c>
      <c r="D330" s="36"/>
      <c r="E330" s="17"/>
      <c r="F330" s="17"/>
      <c r="G330" s="17"/>
      <c r="H330" s="18"/>
      <c r="I330" s="17"/>
      <c r="J330" s="17"/>
      <c r="K330" s="33"/>
    </row>
    <row r="331" spans="1:11" ht="15" customHeight="1" x14ac:dyDescent="0.3">
      <c r="A331" s="32" t="s">
        <v>121</v>
      </c>
      <c r="B331" s="33" t="s">
        <v>122</v>
      </c>
      <c r="C331" s="19" t="s">
        <v>14</v>
      </c>
      <c r="D331" s="34" t="s">
        <v>15</v>
      </c>
      <c r="E331" s="17">
        <f t="shared" si="94"/>
        <v>11536.7</v>
      </c>
      <c r="F331" s="17">
        <f>SUM(F332:F336)</f>
        <v>11536.7</v>
      </c>
      <c r="G331" s="17">
        <f t="shared" ref="G331:I331" si="99">SUM(G332:G336)</f>
        <v>0</v>
      </c>
      <c r="H331" s="18">
        <f t="shared" si="99"/>
        <v>0</v>
      </c>
      <c r="I331" s="17">
        <f t="shared" si="99"/>
        <v>0</v>
      </c>
      <c r="J331" s="17"/>
      <c r="K331" s="31"/>
    </row>
    <row r="332" spans="1:11" x14ac:dyDescent="0.3">
      <c r="A332" s="32"/>
      <c r="B332" s="33"/>
      <c r="C332" s="19" t="s">
        <v>16</v>
      </c>
      <c r="D332" s="35"/>
      <c r="E332" s="17"/>
      <c r="F332" s="17"/>
      <c r="G332" s="17"/>
      <c r="H332" s="18"/>
      <c r="I332" s="17"/>
      <c r="J332" s="17"/>
      <c r="K332" s="31"/>
    </row>
    <row r="333" spans="1:11" x14ac:dyDescent="0.3">
      <c r="A333" s="32"/>
      <c r="B333" s="33"/>
      <c r="C333" s="19" t="s">
        <v>17</v>
      </c>
      <c r="D333" s="35"/>
      <c r="E333" s="17"/>
      <c r="F333" s="17"/>
      <c r="G333" s="17"/>
      <c r="H333" s="18"/>
      <c r="I333" s="17"/>
      <c r="J333" s="17"/>
      <c r="K333" s="31"/>
    </row>
    <row r="334" spans="1:11" x14ac:dyDescent="0.3">
      <c r="A334" s="32"/>
      <c r="B334" s="33"/>
      <c r="C334" s="19" t="s">
        <v>18</v>
      </c>
      <c r="D334" s="35"/>
      <c r="E334" s="17"/>
      <c r="F334" s="17"/>
      <c r="G334" s="17"/>
      <c r="H334" s="18"/>
      <c r="I334" s="17"/>
      <c r="J334" s="17"/>
      <c r="K334" s="31"/>
    </row>
    <row r="335" spans="1:11" x14ac:dyDescent="0.3">
      <c r="A335" s="32"/>
      <c r="B335" s="33"/>
      <c r="C335" s="19" t="s">
        <v>19</v>
      </c>
      <c r="D335" s="35"/>
      <c r="E335" s="17">
        <f t="shared" si="94"/>
        <v>11536.7</v>
      </c>
      <c r="F335" s="17">
        <v>11536.7</v>
      </c>
      <c r="G335" s="17">
        <v>0</v>
      </c>
      <c r="H335" s="18">
        <v>0</v>
      </c>
      <c r="I335" s="17"/>
      <c r="J335" s="17"/>
      <c r="K335" s="31"/>
    </row>
    <row r="336" spans="1:11" ht="13.25" customHeight="1" x14ac:dyDescent="0.3">
      <c r="A336" s="32"/>
      <c r="B336" s="33"/>
      <c r="C336" s="19" t="s">
        <v>20</v>
      </c>
      <c r="D336" s="36"/>
      <c r="E336" s="17"/>
      <c r="F336" s="17"/>
      <c r="G336" s="17"/>
      <c r="H336" s="18"/>
      <c r="I336" s="17"/>
      <c r="J336" s="17"/>
      <c r="K336" s="31"/>
    </row>
    <row r="337" spans="1:11" ht="57.65" customHeight="1" x14ac:dyDescent="0.3">
      <c r="A337" s="32" t="s">
        <v>123</v>
      </c>
      <c r="B337" s="40" t="s">
        <v>124</v>
      </c>
      <c r="C337" s="19" t="s">
        <v>14</v>
      </c>
      <c r="D337" s="34" t="s">
        <v>15</v>
      </c>
      <c r="E337" s="17">
        <f t="shared" si="94"/>
        <v>3006.1000000000004</v>
      </c>
      <c r="F337" s="17">
        <f>SUM(F338:F342)</f>
        <v>1819.6000000000001</v>
      </c>
      <c r="G337" s="17">
        <f t="shared" ref="G337:J337" si="100">SUM(G338:G342)</f>
        <v>0</v>
      </c>
      <c r="H337" s="18">
        <f t="shared" si="100"/>
        <v>1186.5</v>
      </c>
      <c r="I337" s="17">
        <f t="shared" si="100"/>
        <v>0</v>
      </c>
      <c r="J337" s="17">
        <f t="shared" si="100"/>
        <v>0</v>
      </c>
      <c r="K337" s="41"/>
    </row>
    <row r="338" spans="1:11" x14ac:dyDescent="0.3">
      <c r="A338" s="32"/>
      <c r="B338" s="40"/>
      <c r="C338" s="19" t="s">
        <v>16</v>
      </c>
      <c r="D338" s="35"/>
      <c r="E338" s="17"/>
      <c r="F338" s="17"/>
      <c r="G338" s="17"/>
      <c r="H338" s="18"/>
      <c r="I338" s="17"/>
      <c r="J338" s="17"/>
      <c r="K338" s="41"/>
    </row>
    <row r="339" spans="1:11" x14ac:dyDescent="0.3">
      <c r="A339" s="32"/>
      <c r="B339" s="40"/>
      <c r="C339" s="19" t="s">
        <v>17</v>
      </c>
      <c r="D339" s="35"/>
      <c r="E339" s="17">
        <f t="shared" si="94"/>
        <v>2075.3000000000002</v>
      </c>
      <c r="F339" s="17">
        <v>1054.9000000000001</v>
      </c>
      <c r="G339" s="17"/>
      <c r="H339" s="18">
        <v>1020.4</v>
      </c>
      <c r="I339" s="17"/>
      <c r="J339" s="17"/>
      <c r="K339" s="41"/>
    </row>
    <row r="340" spans="1:11" x14ac:dyDescent="0.3">
      <c r="A340" s="32"/>
      <c r="B340" s="40"/>
      <c r="C340" s="19" t="s">
        <v>18</v>
      </c>
      <c r="D340" s="35"/>
      <c r="E340" s="17">
        <f t="shared" si="94"/>
        <v>0</v>
      </c>
      <c r="F340" s="17">
        <v>0</v>
      </c>
      <c r="G340" s="17"/>
      <c r="H340" s="18"/>
      <c r="I340" s="17"/>
      <c r="J340" s="17"/>
      <c r="K340" s="41"/>
    </row>
    <row r="341" spans="1:11" x14ac:dyDescent="0.3">
      <c r="A341" s="32"/>
      <c r="B341" s="40"/>
      <c r="C341" s="19" t="s">
        <v>19</v>
      </c>
      <c r="D341" s="35"/>
      <c r="E341" s="17">
        <f t="shared" si="94"/>
        <v>930.80000000000007</v>
      </c>
      <c r="F341" s="17">
        <v>764.7</v>
      </c>
      <c r="G341" s="17"/>
      <c r="H341" s="18">
        <v>166.1</v>
      </c>
      <c r="I341" s="17"/>
      <c r="J341" s="17"/>
      <c r="K341" s="41"/>
    </row>
    <row r="342" spans="1:11" ht="29.4" customHeight="1" x14ac:dyDescent="0.3">
      <c r="A342" s="32"/>
      <c r="B342" s="40"/>
      <c r="C342" s="19" t="s">
        <v>20</v>
      </c>
      <c r="D342" s="36"/>
      <c r="E342" s="17">
        <f t="shared" si="94"/>
        <v>0</v>
      </c>
      <c r="F342" s="17">
        <v>0</v>
      </c>
      <c r="G342" s="17"/>
      <c r="H342" s="18"/>
      <c r="I342" s="17"/>
      <c r="J342" s="17"/>
      <c r="K342" s="41"/>
    </row>
    <row r="343" spans="1:11" ht="27" customHeight="1" x14ac:dyDescent="0.3">
      <c r="A343" s="32" t="s">
        <v>125</v>
      </c>
      <c r="B343" s="33" t="s">
        <v>126</v>
      </c>
      <c r="C343" s="19" t="s">
        <v>14</v>
      </c>
      <c r="D343" s="34" t="s">
        <v>15</v>
      </c>
      <c r="E343" s="17">
        <f t="shared" si="94"/>
        <v>13192.6</v>
      </c>
      <c r="F343" s="17">
        <f>SUM(F344:F348)</f>
        <v>1819.6000000000001</v>
      </c>
      <c r="G343" s="17">
        <f>SUM(G344:G348)</f>
        <v>11373</v>
      </c>
      <c r="H343" s="18">
        <v>0</v>
      </c>
      <c r="I343" s="17">
        <v>0</v>
      </c>
      <c r="J343" s="17">
        <v>0</v>
      </c>
      <c r="K343" s="33" t="s">
        <v>49</v>
      </c>
    </row>
    <row r="344" spans="1:11" x14ac:dyDescent="0.3">
      <c r="A344" s="32"/>
      <c r="B344" s="33"/>
      <c r="C344" s="19" t="s">
        <v>16</v>
      </c>
      <c r="D344" s="35"/>
      <c r="E344" s="17"/>
      <c r="F344" s="17"/>
      <c r="G344" s="17"/>
      <c r="H344" s="18"/>
      <c r="I344" s="17"/>
      <c r="J344" s="17"/>
      <c r="K344" s="33"/>
    </row>
    <row r="345" spans="1:11" x14ac:dyDescent="0.3">
      <c r="A345" s="32"/>
      <c r="B345" s="33"/>
      <c r="C345" s="19" t="s">
        <v>17</v>
      </c>
      <c r="D345" s="35"/>
      <c r="E345" s="17">
        <f t="shared" si="94"/>
        <v>1054.9000000000001</v>
      </c>
      <c r="F345" s="17">
        <v>1054.9000000000001</v>
      </c>
      <c r="G345" s="17">
        <v>0</v>
      </c>
      <c r="H345" s="18"/>
      <c r="I345" s="17"/>
      <c r="J345" s="17"/>
      <c r="K345" s="33"/>
    </row>
    <row r="346" spans="1:11" x14ac:dyDescent="0.3">
      <c r="A346" s="32"/>
      <c r="B346" s="33"/>
      <c r="C346" s="19" t="s">
        <v>18</v>
      </c>
      <c r="D346" s="35"/>
      <c r="E346" s="17">
        <f t="shared" si="94"/>
        <v>10008.200000000001</v>
      </c>
      <c r="F346" s="17">
        <v>0</v>
      </c>
      <c r="G346" s="17">
        <v>10008.200000000001</v>
      </c>
      <c r="H346" s="18"/>
      <c r="I346" s="17"/>
      <c r="J346" s="17"/>
      <c r="K346" s="33"/>
    </row>
    <row r="347" spans="1:11" ht="17.25" customHeight="1" x14ac:dyDescent="0.3">
      <c r="A347" s="32"/>
      <c r="B347" s="33"/>
      <c r="C347" s="19" t="s">
        <v>19</v>
      </c>
      <c r="D347" s="35"/>
      <c r="E347" s="17">
        <f t="shared" si="94"/>
        <v>2129.5</v>
      </c>
      <c r="F347" s="17">
        <v>764.7</v>
      </c>
      <c r="G347" s="17">
        <v>1364.8</v>
      </c>
      <c r="H347" s="18"/>
      <c r="I347" s="17"/>
      <c r="J347" s="17"/>
      <c r="K347" s="33"/>
    </row>
    <row r="348" spans="1:11" ht="20.25" customHeight="1" x14ac:dyDescent="0.3">
      <c r="A348" s="32"/>
      <c r="B348" s="33"/>
      <c r="C348" s="19" t="s">
        <v>20</v>
      </c>
      <c r="D348" s="36"/>
      <c r="E348" s="17"/>
      <c r="F348" s="17"/>
      <c r="G348" s="17"/>
      <c r="H348" s="18"/>
      <c r="I348" s="17"/>
      <c r="J348" s="17"/>
      <c r="K348" s="33"/>
    </row>
    <row r="349" spans="1:11" ht="76.25" customHeight="1" x14ac:dyDescent="0.3">
      <c r="A349" s="32" t="s">
        <v>127</v>
      </c>
      <c r="B349" s="40" t="s">
        <v>128</v>
      </c>
      <c r="C349" s="19" t="s">
        <v>14</v>
      </c>
      <c r="D349" s="34" t="s">
        <v>15</v>
      </c>
      <c r="E349" s="17">
        <f t="shared" si="94"/>
        <v>1678.1</v>
      </c>
      <c r="F349" s="17">
        <f>SUM(F350:F354)</f>
        <v>637.5</v>
      </c>
      <c r="G349" s="17">
        <f t="shared" ref="G349:J349" si="101">SUM(G350:G354)</f>
        <v>519.19999999999993</v>
      </c>
      <c r="H349" s="18">
        <f t="shared" si="101"/>
        <v>521.4</v>
      </c>
      <c r="I349" s="17">
        <f t="shared" si="101"/>
        <v>0</v>
      </c>
      <c r="J349" s="17">
        <f t="shared" si="101"/>
        <v>0</v>
      </c>
      <c r="K349" s="41"/>
    </row>
    <row r="350" spans="1:11" x14ac:dyDescent="0.3">
      <c r="A350" s="32"/>
      <c r="B350" s="40"/>
      <c r="C350" s="19" t="s">
        <v>16</v>
      </c>
      <c r="D350" s="35"/>
      <c r="E350" s="17">
        <f t="shared" si="94"/>
        <v>0</v>
      </c>
      <c r="F350" s="17">
        <f>F356</f>
        <v>0</v>
      </c>
      <c r="G350" s="17">
        <v>0</v>
      </c>
      <c r="H350" s="18">
        <v>0</v>
      </c>
      <c r="I350" s="17"/>
      <c r="J350" s="17"/>
      <c r="K350" s="41"/>
    </row>
    <row r="351" spans="1:11" x14ac:dyDescent="0.3">
      <c r="A351" s="32"/>
      <c r="B351" s="40"/>
      <c r="C351" s="19" t="s">
        <v>17</v>
      </c>
      <c r="D351" s="35"/>
      <c r="E351" s="17">
        <f t="shared" si="94"/>
        <v>1360.1</v>
      </c>
      <c r="F351" s="17">
        <f t="shared" ref="F351:F354" si="102">F357</f>
        <v>454.8</v>
      </c>
      <c r="G351" s="17">
        <v>456.9</v>
      </c>
      <c r="H351" s="18">
        <v>448.4</v>
      </c>
      <c r="I351" s="17"/>
      <c r="J351" s="17"/>
      <c r="K351" s="41"/>
    </row>
    <row r="352" spans="1:11" x14ac:dyDescent="0.3">
      <c r="A352" s="32"/>
      <c r="B352" s="40"/>
      <c r="C352" s="19" t="s">
        <v>18</v>
      </c>
      <c r="D352" s="35"/>
      <c r="E352" s="17">
        <f t="shared" si="94"/>
        <v>0</v>
      </c>
      <c r="F352" s="17">
        <f t="shared" si="102"/>
        <v>0</v>
      </c>
      <c r="G352" s="17">
        <v>0</v>
      </c>
      <c r="H352" s="18">
        <v>0</v>
      </c>
      <c r="I352" s="17"/>
      <c r="J352" s="17"/>
      <c r="K352" s="41"/>
    </row>
    <row r="353" spans="1:11" x14ac:dyDescent="0.3">
      <c r="A353" s="32"/>
      <c r="B353" s="40"/>
      <c r="C353" s="19" t="s">
        <v>19</v>
      </c>
      <c r="D353" s="35"/>
      <c r="E353" s="17">
        <f t="shared" si="94"/>
        <v>318</v>
      </c>
      <c r="F353" s="17">
        <f t="shared" si="102"/>
        <v>182.7</v>
      </c>
      <c r="G353" s="17">
        <v>62.3</v>
      </c>
      <c r="H353" s="18">
        <v>73</v>
      </c>
      <c r="I353" s="17"/>
      <c r="J353" s="17"/>
      <c r="K353" s="41"/>
    </row>
    <row r="354" spans="1:11" ht="18" customHeight="1" x14ac:dyDescent="0.3">
      <c r="A354" s="32"/>
      <c r="B354" s="40"/>
      <c r="C354" s="19" t="s">
        <v>20</v>
      </c>
      <c r="D354" s="36"/>
      <c r="E354" s="17">
        <f t="shared" si="94"/>
        <v>0</v>
      </c>
      <c r="F354" s="17">
        <f t="shared" si="102"/>
        <v>0</v>
      </c>
      <c r="G354" s="17">
        <v>0</v>
      </c>
      <c r="H354" s="18">
        <v>0</v>
      </c>
      <c r="I354" s="17"/>
      <c r="J354" s="17"/>
      <c r="K354" s="41"/>
    </row>
    <row r="355" spans="1:11" ht="55.25" customHeight="1" x14ac:dyDescent="0.3">
      <c r="A355" s="32" t="s">
        <v>129</v>
      </c>
      <c r="B355" s="34" t="s">
        <v>130</v>
      </c>
      <c r="C355" s="19" t="s">
        <v>14</v>
      </c>
      <c r="D355" s="34" t="s">
        <v>15</v>
      </c>
      <c r="E355" s="17">
        <f t="shared" si="94"/>
        <v>1678.1</v>
      </c>
      <c r="F355" s="17">
        <f>SUM(F356:F360)</f>
        <v>637.5</v>
      </c>
      <c r="G355" s="17">
        <f t="shared" ref="G355:J355" si="103">SUM(G356:G360)</f>
        <v>519.19999999999993</v>
      </c>
      <c r="H355" s="18">
        <f t="shared" si="103"/>
        <v>521.4</v>
      </c>
      <c r="I355" s="17">
        <f t="shared" si="103"/>
        <v>0</v>
      </c>
      <c r="J355" s="17">
        <f t="shared" si="103"/>
        <v>0</v>
      </c>
      <c r="K355" s="33" t="s">
        <v>49</v>
      </c>
    </row>
    <row r="356" spans="1:11" x14ac:dyDescent="0.3">
      <c r="A356" s="32"/>
      <c r="B356" s="35"/>
      <c r="C356" s="19" t="s">
        <v>16</v>
      </c>
      <c r="D356" s="35"/>
      <c r="E356" s="17"/>
      <c r="F356" s="17"/>
      <c r="G356" s="17"/>
      <c r="H356" s="18"/>
      <c r="I356" s="17"/>
      <c r="J356" s="17"/>
      <c r="K356" s="33"/>
    </row>
    <row r="357" spans="1:11" x14ac:dyDescent="0.3">
      <c r="A357" s="32"/>
      <c r="B357" s="35"/>
      <c r="C357" s="19" t="s">
        <v>17</v>
      </c>
      <c r="D357" s="35"/>
      <c r="E357" s="17">
        <f t="shared" si="94"/>
        <v>1360.1</v>
      </c>
      <c r="F357" s="17">
        <v>454.8</v>
      </c>
      <c r="G357" s="17">
        <v>456.9</v>
      </c>
      <c r="H357" s="18">
        <v>448.4</v>
      </c>
      <c r="I357" s="17"/>
      <c r="J357" s="17"/>
      <c r="K357" s="33"/>
    </row>
    <row r="358" spans="1:11" x14ac:dyDescent="0.3">
      <c r="A358" s="32"/>
      <c r="B358" s="35"/>
      <c r="C358" s="19" t="s">
        <v>18</v>
      </c>
      <c r="D358" s="35"/>
      <c r="E358" s="17"/>
      <c r="F358" s="17"/>
      <c r="G358" s="17"/>
      <c r="H358" s="18"/>
      <c r="I358" s="17"/>
      <c r="J358" s="17"/>
      <c r="K358" s="33"/>
    </row>
    <row r="359" spans="1:11" x14ac:dyDescent="0.3">
      <c r="A359" s="32"/>
      <c r="B359" s="35"/>
      <c r="C359" s="19" t="s">
        <v>19</v>
      </c>
      <c r="D359" s="35"/>
      <c r="E359" s="17">
        <f t="shared" si="94"/>
        <v>318</v>
      </c>
      <c r="F359" s="17">
        <v>182.7</v>
      </c>
      <c r="G359" s="17">
        <v>62.3</v>
      </c>
      <c r="H359" s="18">
        <v>73</v>
      </c>
      <c r="I359" s="17"/>
      <c r="J359" s="17"/>
      <c r="K359" s="33"/>
    </row>
    <row r="360" spans="1:11" x14ac:dyDescent="0.3">
      <c r="A360" s="32"/>
      <c r="B360" s="36"/>
      <c r="C360" s="19" t="s">
        <v>20</v>
      </c>
      <c r="D360" s="36"/>
      <c r="E360" s="17"/>
      <c r="F360" s="17"/>
      <c r="G360" s="17"/>
      <c r="H360" s="18"/>
      <c r="I360" s="17"/>
      <c r="J360" s="17"/>
      <c r="K360" s="33"/>
    </row>
    <row r="361" spans="1:11" ht="13.75" customHeight="1" x14ac:dyDescent="0.3">
      <c r="A361" s="32" t="s">
        <v>131</v>
      </c>
      <c r="B361" s="34" t="s">
        <v>132</v>
      </c>
      <c r="C361" s="19" t="s">
        <v>14</v>
      </c>
      <c r="D361" s="34" t="s">
        <v>15</v>
      </c>
      <c r="E361" s="17"/>
      <c r="F361" s="17"/>
      <c r="G361" s="17"/>
      <c r="H361" s="18">
        <f>SUM(H362:H366)</f>
        <v>16398.599999999999</v>
      </c>
      <c r="I361" s="17"/>
      <c r="J361" s="17"/>
      <c r="K361" s="19"/>
    </row>
    <row r="362" spans="1:11" x14ac:dyDescent="0.3">
      <c r="A362" s="32"/>
      <c r="B362" s="35"/>
      <c r="C362" s="19" t="s">
        <v>16</v>
      </c>
      <c r="D362" s="35"/>
      <c r="E362" s="17"/>
      <c r="F362" s="17"/>
      <c r="G362" s="17"/>
      <c r="H362" s="18"/>
      <c r="I362" s="17"/>
      <c r="J362" s="17"/>
      <c r="K362" s="19"/>
    </row>
    <row r="363" spans="1:11" x14ac:dyDescent="0.3">
      <c r="A363" s="32"/>
      <c r="B363" s="35"/>
      <c r="C363" s="19" t="s">
        <v>17</v>
      </c>
      <c r="D363" s="35"/>
      <c r="E363" s="17"/>
      <c r="F363" s="17"/>
      <c r="G363" s="17"/>
      <c r="H363" s="18"/>
      <c r="I363" s="17"/>
      <c r="J363" s="17"/>
      <c r="K363" s="19"/>
    </row>
    <row r="364" spans="1:11" x14ac:dyDescent="0.3">
      <c r="A364" s="32"/>
      <c r="B364" s="35"/>
      <c r="C364" s="19" t="s">
        <v>18</v>
      </c>
      <c r="D364" s="35"/>
      <c r="E364" s="17"/>
      <c r="F364" s="17"/>
      <c r="G364" s="17"/>
      <c r="H364" s="18">
        <v>14102.8</v>
      </c>
      <c r="I364" s="17"/>
      <c r="J364" s="17"/>
      <c r="K364" s="19"/>
    </row>
    <row r="365" spans="1:11" x14ac:dyDescent="0.3">
      <c r="A365" s="32"/>
      <c r="B365" s="35"/>
      <c r="C365" s="19" t="s">
        <v>19</v>
      </c>
      <c r="D365" s="35"/>
      <c r="E365" s="17"/>
      <c r="F365" s="17"/>
      <c r="G365" s="17"/>
      <c r="H365" s="18">
        <v>2295.8000000000002</v>
      </c>
      <c r="I365" s="17"/>
      <c r="J365" s="17"/>
      <c r="K365" s="19"/>
    </row>
    <row r="366" spans="1:11" x14ac:dyDescent="0.3">
      <c r="A366" s="32"/>
      <c r="B366" s="36"/>
      <c r="C366" s="19" t="s">
        <v>20</v>
      </c>
      <c r="D366" s="36"/>
      <c r="E366" s="17"/>
      <c r="F366" s="17"/>
      <c r="G366" s="17"/>
      <c r="H366" s="18"/>
      <c r="I366" s="17"/>
      <c r="J366" s="17"/>
      <c r="K366" s="19"/>
    </row>
    <row r="367" spans="1:11" ht="15" customHeight="1" x14ac:dyDescent="0.3">
      <c r="A367" s="38" t="s">
        <v>133</v>
      </c>
      <c r="B367" s="39" t="s">
        <v>134</v>
      </c>
      <c r="C367" s="19" t="s">
        <v>14</v>
      </c>
      <c r="D367" s="34" t="s">
        <v>15</v>
      </c>
      <c r="E367" s="14">
        <f>SUM(F367:J367)</f>
        <v>30514.5</v>
      </c>
      <c r="F367" s="14">
        <f t="shared" ref="F367:G372" si="104">F373++F379+F385+F391</f>
        <v>5048.2999999999993</v>
      </c>
      <c r="G367" s="14">
        <f t="shared" si="104"/>
        <v>2275.3000000000002</v>
      </c>
      <c r="H367" s="16">
        <f>H373++H379+H385+H391+H397</f>
        <v>17615.7</v>
      </c>
      <c r="I367" s="14">
        <f t="shared" ref="I367:J372" si="105">I373++I379+I385+I391</f>
        <v>2804.3</v>
      </c>
      <c r="J367" s="14">
        <f t="shared" si="105"/>
        <v>2770.9</v>
      </c>
      <c r="K367" s="41"/>
    </row>
    <row r="368" spans="1:11" x14ac:dyDescent="0.3">
      <c r="A368" s="38"/>
      <c r="B368" s="39"/>
      <c r="C368" s="19" t="s">
        <v>16</v>
      </c>
      <c r="D368" s="35"/>
      <c r="E368" s="14">
        <f t="shared" ref="E368:E372" si="106">SUM(F368:J368)</f>
        <v>0</v>
      </c>
      <c r="F368" s="14">
        <f t="shared" si="104"/>
        <v>0</v>
      </c>
      <c r="G368" s="14">
        <f t="shared" si="104"/>
        <v>0</v>
      </c>
      <c r="H368" s="16">
        <f>H374++H380+H386+H392+H398</f>
        <v>0</v>
      </c>
      <c r="I368" s="14">
        <f t="shared" si="105"/>
        <v>0</v>
      </c>
      <c r="J368" s="14">
        <f t="shared" si="105"/>
        <v>0</v>
      </c>
      <c r="K368" s="41"/>
    </row>
    <row r="369" spans="1:11" x14ac:dyDescent="0.3">
      <c r="A369" s="38"/>
      <c r="B369" s="39"/>
      <c r="C369" s="19" t="s">
        <v>17</v>
      </c>
      <c r="D369" s="35"/>
      <c r="E369" s="14">
        <f t="shared" si="106"/>
        <v>2029.8</v>
      </c>
      <c r="F369" s="14">
        <f t="shared" si="104"/>
        <v>2029.8</v>
      </c>
      <c r="G369" s="14">
        <f t="shared" si="104"/>
        <v>0</v>
      </c>
      <c r="H369" s="16">
        <f t="shared" ref="H369:H372" si="107">H375++H381+H387+H393+H399</f>
        <v>0</v>
      </c>
      <c r="I369" s="14">
        <f t="shared" si="105"/>
        <v>0</v>
      </c>
      <c r="J369" s="14">
        <f t="shared" si="105"/>
        <v>0</v>
      </c>
      <c r="K369" s="41"/>
    </row>
    <row r="370" spans="1:11" x14ac:dyDescent="0.3">
      <c r="A370" s="38"/>
      <c r="B370" s="39"/>
      <c r="C370" s="19" t="s">
        <v>18</v>
      </c>
      <c r="D370" s="35"/>
      <c r="E370" s="14">
        <f t="shared" si="106"/>
        <v>14611.4</v>
      </c>
      <c r="F370" s="14">
        <f t="shared" si="104"/>
        <v>0</v>
      </c>
      <c r="G370" s="14">
        <f t="shared" si="104"/>
        <v>0</v>
      </c>
      <c r="H370" s="16">
        <f t="shared" si="107"/>
        <v>14611.4</v>
      </c>
      <c r="I370" s="14">
        <f t="shared" si="105"/>
        <v>0</v>
      </c>
      <c r="J370" s="14">
        <f t="shared" si="105"/>
        <v>0</v>
      </c>
      <c r="K370" s="41"/>
    </row>
    <row r="371" spans="1:11" x14ac:dyDescent="0.3">
      <c r="A371" s="38"/>
      <c r="B371" s="39"/>
      <c r="C371" s="19" t="s">
        <v>19</v>
      </c>
      <c r="D371" s="35"/>
      <c r="E371" s="14">
        <f t="shared" si="106"/>
        <v>13873.300000000001</v>
      </c>
      <c r="F371" s="14">
        <f t="shared" si="104"/>
        <v>3018.5</v>
      </c>
      <c r="G371" s="14">
        <f t="shared" si="104"/>
        <v>2275.3000000000002</v>
      </c>
      <c r="H371" s="16">
        <f t="shared" si="107"/>
        <v>3004.2999999999997</v>
      </c>
      <c r="I371" s="14">
        <f t="shared" si="105"/>
        <v>2804.3</v>
      </c>
      <c r="J371" s="14">
        <f t="shared" si="105"/>
        <v>2770.9</v>
      </c>
      <c r="K371" s="41"/>
    </row>
    <row r="372" spans="1:11" x14ac:dyDescent="0.3">
      <c r="A372" s="38"/>
      <c r="B372" s="39"/>
      <c r="C372" s="19" t="s">
        <v>20</v>
      </c>
      <c r="D372" s="36"/>
      <c r="E372" s="14">
        <f t="shared" si="106"/>
        <v>0</v>
      </c>
      <c r="F372" s="14">
        <f t="shared" si="104"/>
        <v>0</v>
      </c>
      <c r="G372" s="14">
        <f t="shared" si="104"/>
        <v>0</v>
      </c>
      <c r="H372" s="16">
        <f t="shared" si="107"/>
        <v>0</v>
      </c>
      <c r="I372" s="14">
        <f t="shared" si="105"/>
        <v>0</v>
      </c>
      <c r="J372" s="14">
        <f t="shared" si="105"/>
        <v>0</v>
      </c>
      <c r="K372" s="41"/>
    </row>
    <row r="373" spans="1:11" ht="15" customHeight="1" x14ac:dyDescent="0.3">
      <c r="A373" s="32" t="s">
        <v>135</v>
      </c>
      <c r="B373" s="33" t="s">
        <v>136</v>
      </c>
      <c r="C373" s="19" t="s">
        <v>14</v>
      </c>
      <c r="D373" s="34" t="s">
        <v>15</v>
      </c>
      <c r="E373" s="17">
        <f>SUM(F373:I373)</f>
        <v>2154.8000000000002</v>
      </c>
      <c r="F373" s="17">
        <f>SUM(F374:F378)</f>
        <v>657.2</v>
      </c>
      <c r="G373" s="17">
        <f t="shared" ref="G373:J373" si="108">SUM(G374:G378)</f>
        <v>189</v>
      </c>
      <c r="H373" s="18">
        <f t="shared" si="108"/>
        <v>754.3</v>
      </c>
      <c r="I373" s="17">
        <f t="shared" si="108"/>
        <v>554.29999999999995</v>
      </c>
      <c r="J373" s="17">
        <f t="shared" si="108"/>
        <v>434.1</v>
      </c>
      <c r="K373" s="37" t="s">
        <v>93</v>
      </c>
    </row>
    <row r="374" spans="1:11" x14ac:dyDescent="0.3">
      <c r="A374" s="32"/>
      <c r="B374" s="33"/>
      <c r="C374" s="19" t="s">
        <v>16</v>
      </c>
      <c r="D374" s="35"/>
      <c r="E374" s="17"/>
      <c r="F374" s="17"/>
      <c r="G374" s="17"/>
      <c r="H374" s="18"/>
      <c r="I374" s="17"/>
      <c r="J374" s="17"/>
      <c r="K374" s="37"/>
    </row>
    <row r="375" spans="1:11" x14ac:dyDescent="0.3">
      <c r="A375" s="32"/>
      <c r="B375" s="33"/>
      <c r="C375" s="19" t="s">
        <v>17</v>
      </c>
      <c r="D375" s="35"/>
      <c r="E375" s="17"/>
      <c r="F375" s="17"/>
      <c r="G375" s="17"/>
      <c r="H375" s="18"/>
      <c r="I375" s="17"/>
      <c r="J375" s="17"/>
      <c r="K375" s="37"/>
    </row>
    <row r="376" spans="1:11" x14ac:dyDescent="0.3">
      <c r="A376" s="32"/>
      <c r="B376" s="33"/>
      <c r="C376" s="19" t="s">
        <v>18</v>
      </c>
      <c r="D376" s="35"/>
      <c r="E376" s="17"/>
      <c r="F376" s="17"/>
      <c r="G376" s="17"/>
      <c r="H376" s="18"/>
      <c r="I376" s="17"/>
      <c r="J376" s="17"/>
      <c r="K376" s="37"/>
    </row>
    <row r="377" spans="1:11" x14ac:dyDescent="0.3">
      <c r="A377" s="32"/>
      <c r="B377" s="33"/>
      <c r="C377" s="19" t="s">
        <v>19</v>
      </c>
      <c r="D377" s="35"/>
      <c r="E377" s="17">
        <f t="shared" ref="E377:E395" si="109">SUM(F377:I377)</f>
        <v>2154.8000000000002</v>
      </c>
      <c r="F377" s="17">
        <v>657.2</v>
      </c>
      <c r="G377" s="17">
        <v>189</v>
      </c>
      <c r="H377" s="18">
        <v>754.3</v>
      </c>
      <c r="I377" s="17">
        <v>554.29999999999995</v>
      </c>
      <c r="J377" s="17">
        <v>434.1</v>
      </c>
      <c r="K377" s="37"/>
    </row>
    <row r="378" spans="1:11" x14ac:dyDescent="0.3">
      <c r="A378" s="32"/>
      <c r="B378" s="33"/>
      <c r="C378" s="19" t="s">
        <v>20</v>
      </c>
      <c r="D378" s="36"/>
      <c r="E378" s="17"/>
      <c r="F378" s="17"/>
      <c r="G378" s="17"/>
      <c r="H378" s="18"/>
      <c r="I378" s="17"/>
      <c r="J378" s="17"/>
      <c r="K378" s="37"/>
    </row>
    <row r="379" spans="1:11" ht="15" customHeight="1" x14ac:dyDescent="0.3">
      <c r="A379" s="32" t="s">
        <v>137</v>
      </c>
      <c r="B379" s="33" t="s">
        <v>138</v>
      </c>
      <c r="C379" s="19" t="s">
        <v>14</v>
      </c>
      <c r="D379" s="34" t="s">
        <v>15</v>
      </c>
      <c r="E379" s="17">
        <f t="shared" si="109"/>
        <v>4743.7000000000007</v>
      </c>
      <c r="F379" s="17">
        <f>SUM(F380:F384)</f>
        <v>1000</v>
      </c>
      <c r="G379" s="17">
        <f>SUM(G380:G384)</f>
        <v>1191.3</v>
      </c>
      <c r="H379" s="18">
        <f t="shared" ref="H379:J379" si="110">SUM(H380:H384)</f>
        <v>1202.4000000000001</v>
      </c>
      <c r="I379" s="17">
        <f t="shared" si="110"/>
        <v>1350</v>
      </c>
      <c r="J379" s="17">
        <f t="shared" si="110"/>
        <v>1436.8</v>
      </c>
      <c r="K379" s="33" t="s">
        <v>49</v>
      </c>
    </row>
    <row r="380" spans="1:11" x14ac:dyDescent="0.3">
      <c r="A380" s="32"/>
      <c r="B380" s="33"/>
      <c r="C380" s="19" t="s">
        <v>16</v>
      </c>
      <c r="D380" s="35"/>
      <c r="E380" s="17"/>
      <c r="F380" s="17"/>
      <c r="G380" s="17"/>
      <c r="H380" s="18"/>
      <c r="I380" s="17"/>
      <c r="J380" s="17"/>
      <c r="K380" s="33"/>
    </row>
    <row r="381" spans="1:11" x14ac:dyDescent="0.3">
      <c r="A381" s="32"/>
      <c r="B381" s="33"/>
      <c r="C381" s="19" t="s">
        <v>17</v>
      </c>
      <c r="D381" s="35"/>
      <c r="E381" s="17"/>
      <c r="F381" s="17"/>
      <c r="G381" s="17"/>
      <c r="H381" s="18"/>
      <c r="I381" s="17"/>
      <c r="J381" s="17"/>
      <c r="K381" s="33"/>
    </row>
    <row r="382" spans="1:11" x14ac:dyDescent="0.3">
      <c r="A382" s="32"/>
      <c r="B382" s="33"/>
      <c r="C382" s="19" t="s">
        <v>18</v>
      </c>
      <c r="D382" s="35"/>
      <c r="E382" s="17"/>
      <c r="F382" s="17"/>
      <c r="G382" s="17"/>
      <c r="H382" s="18"/>
      <c r="I382" s="17"/>
      <c r="J382" s="17"/>
      <c r="K382" s="33"/>
    </row>
    <row r="383" spans="1:11" x14ac:dyDescent="0.3">
      <c r="A383" s="32"/>
      <c r="B383" s="33"/>
      <c r="C383" s="19" t="s">
        <v>19</v>
      </c>
      <c r="D383" s="35"/>
      <c r="E383" s="17">
        <f t="shared" si="109"/>
        <v>4743.7000000000007</v>
      </c>
      <c r="F383" s="17">
        <v>1000</v>
      </c>
      <c r="G383" s="17">
        <v>1191.3</v>
      </c>
      <c r="H383" s="18">
        <v>1202.4000000000001</v>
      </c>
      <c r="I383" s="17">
        <v>1350</v>
      </c>
      <c r="J383" s="17">
        <v>1436.8</v>
      </c>
      <c r="K383" s="33"/>
    </row>
    <row r="384" spans="1:11" x14ac:dyDescent="0.3">
      <c r="A384" s="32"/>
      <c r="B384" s="33"/>
      <c r="C384" s="19" t="s">
        <v>20</v>
      </c>
      <c r="D384" s="36"/>
      <c r="E384" s="17"/>
      <c r="F384" s="17"/>
      <c r="G384" s="17"/>
      <c r="H384" s="18"/>
      <c r="I384" s="17"/>
      <c r="J384" s="17"/>
      <c r="K384" s="33"/>
    </row>
    <row r="385" spans="1:11" ht="15" customHeight="1" x14ac:dyDescent="0.3">
      <c r="A385" s="32" t="s">
        <v>139</v>
      </c>
      <c r="B385" s="40" t="s">
        <v>140</v>
      </c>
      <c r="C385" s="19" t="s">
        <v>14</v>
      </c>
      <c r="D385" s="34" t="s">
        <v>15</v>
      </c>
      <c r="E385" s="17">
        <f t="shared" si="109"/>
        <v>3225</v>
      </c>
      <c r="F385" s="17">
        <f>SUM(F386:F390)</f>
        <v>530</v>
      </c>
      <c r="G385" s="17">
        <f>SUM(G386:G390)</f>
        <v>895</v>
      </c>
      <c r="H385" s="18">
        <f>SUM(H386:H390)</f>
        <v>900</v>
      </c>
      <c r="I385" s="17">
        <f>SUM(I386:I390)</f>
        <v>900</v>
      </c>
      <c r="J385" s="17">
        <f>SUM(J386:J390)</f>
        <v>900</v>
      </c>
      <c r="K385" s="33" t="s">
        <v>93</v>
      </c>
    </row>
    <row r="386" spans="1:11" x14ac:dyDescent="0.3">
      <c r="A386" s="32"/>
      <c r="B386" s="40"/>
      <c r="C386" s="19" t="s">
        <v>16</v>
      </c>
      <c r="D386" s="35"/>
      <c r="E386" s="17"/>
      <c r="F386" s="17"/>
      <c r="G386" s="17"/>
      <c r="H386" s="18"/>
      <c r="I386" s="17"/>
      <c r="J386" s="17"/>
      <c r="K386" s="33"/>
    </row>
    <row r="387" spans="1:11" x14ac:dyDescent="0.3">
      <c r="A387" s="32"/>
      <c r="B387" s="40"/>
      <c r="C387" s="19" t="s">
        <v>17</v>
      </c>
      <c r="D387" s="35"/>
      <c r="E387" s="17"/>
      <c r="F387" s="17"/>
      <c r="G387" s="17"/>
      <c r="H387" s="18"/>
      <c r="I387" s="17"/>
      <c r="J387" s="17"/>
      <c r="K387" s="33"/>
    </row>
    <row r="388" spans="1:11" x14ac:dyDescent="0.3">
      <c r="A388" s="32"/>
      <c r="B388" s="40"/>
      <c r="C388" s="19" t="s">
        <v>18</v>
      </c>
      <c r="D388" s="35"/>
      <c r="E388" s="17"/>
      <c r="F388" s="17"/>
      <c r="G388" s="17"/>
      <c r="H388" s="18"/>
      <c r="I388" s="17"/>
      <c r="J388" s="17"/>
      <c r="K388" s="33"/>
    </row>
    <row r="389" spans="1:11" x14ac:dyDescent="0.3">
      <c r="A389" s="32"/>
      <c r="B389" s="40"/>
      <c r="C389" s="19" t="s">
        <v>19</v>
      </c>
      <c r="D389" s="35"/>
      <c r="E389" s="17">
        <f t="shared" si="109"/>
        <v>3225</v>
      </c>
      <c r="F389" s="17">
        <v>530</v>
      </c>
      <c r="G389" s="17">
        <v>895</v>
      </c>
      <c r="H389" s="18">
        <v>900</v>
      </c>
      <c r="I389" s="17">
        <v>900</v>
      </c>
      <c r="J389" s="17">
        <v>900</v>
      </c>
      <c r="K389" s="33"/>
    </row>
    <row r="390" spans="1:11" x14ac:dyDescent="0.3">
      <c r="A390" s="32"/>
      <c r="B390" s="40"/>
      <c r="C390" s="19" t="s">
        <v>20</v>
      </c>
      <c r="D390" s="36"/>
      <c r="E390" s="17"/>
      <c r="F390" s="17"/>
      <c r="G390" s="17"/>
      <c r="H390" s="18"/>
      <c r="I390" s="17"/>
      <c r="J390" s="17"/>
      <c r="K390" s="33"/>
    </row>
    <row r="391" spans="1:11" ht="15" customHeight="1" x14ac:dyDescent="0.3">
      <c r="A391" s="32" t="s">
        <v>141</v>
      </c>
      <c r="B391" s="33" t="s">
        <v>142</v>
      </c>
      <c r="C391" s="19" t="s">
        <v>14</v>
      </c>
      <c r="D391" s="34" t="s">
        <v>15</v>
      </c>
      <c r="E391" s="17">
        <f t="shared" si="109"/>
        <v>2861.1</v>
      </c>
      <c r="F391" s="17">
        <f>SUM(F392:F396)</f>
        <v>2861.1</v>
      </c>
      <c r="G391" s="17">
        <f t="shared" ref="G391:I391" si="111">SUM(G392:G396)</f>
        <v>0</v>
      </c>
      <c r="H391" s="18">
        <f t="shared" si="111"/>
        <v>0</v>
      </c>
      <c r="I391" s="17">
        <f t="shared" si="111"/>
        <v>0</v>
      </c>
      <c r="J391" s="17"/>
      <c r="K391" s="33" t="s">
        <v>93</v>
      </c>
    </row>
    <row r="392" spans="1:11" x14ac:dyDescent="0.3">
      <c r="A392" s="32"/>
      <c r="B392" s="33"/>
      <c r="C392" s="19" t="s">
        <v>16</v>
      </c>
      <c r="D392" s="35"/>
      <c r="E392" s="17"/>
      <c r="F392" s="17"/>
      <c r="G392" s="17"/>
      <c r="H392" s="18"/>
      <c r="I392" s="17"/>
      <c r="J392" s="17"/>
      <c r="K392" s="33"/>
    </row>
    <row r="393" spans="1:11" x14ac:dyDescent="0.3">
      <c r="A393" s="32"/>
      <c r="B393" s="33"/>
      <c r="C393" s="19" t="s">
        <v>17</v>
      </c>
      <c r="D393" s="35"/>
      <c r="E393" s="17">
        <f t="shared" si="109"/>
        <v>2029.8</v>
      </c>
      <c r="F393" s="17">
        <v>2029.8</v>
      </c>
      <c r="G393" s="17">
        <v>0</v>
      </c>
      <c r="H393" s="18">
        <v>0</v>
      </c>
      <c r="I393" s="17"/>
      <c r="J393" s="17"/>
      <c r="K393" s="33"/>
    </row>
    <row r="394" spans="1:11" x14ac:dyDescent="0.3">
      <c r="A394" s="32"/>
      <c r="B394" s="33"/>
      <c r="C394" s="19" t="s">
        <v>18</v>
      </c>
      <c r="D394" s="35"/>
      <c r="E394" s="17"/>
      <c r="F394" s="17"/>
      <c r="G394" s="17"/>
      <c r="H394" s="18"/>
      <c r="I394" s="17"/>
      <c r="J394" s="17"/>
      <c r="K394" s="33"/>
    </row>
    <row r="395" spans="1:11" x14ac:dyDescent="0.3">
      <c r="A395" s="32"/>
      <c r="B395" s="33"/>
      <c r="C395" s="19" t="s">
        <v>19</v>
      </c>
      <c r="D395" s="35"/>
      <c r="E395" s="17">
        <f t="shared" si="109"/>
        <v>831.3</v>
      </c>
      <c r="F395" s="17">
        <v>831.3</v>
      </c>
      <c r="G395" s="17">
        <v>0</v>
      </c>
      <c r="H395" s="18">
        <v>0</v>
      </c>
      <c r="I395" s="17"/>
      <c r="J395" s="17"/>
      <c r="K395" s="33"/>
    </row>
    <row r="396" spans="1:11" x14ac:dyDescent="0.3">
      <c r="A396" s="32"/>
      <c r="B396" s="33"/>
      <c r="C396" s="19" t="s">
        <v>20</v>
      </c>
      <c r="D396" s="36"/>
      <c r="E396" s="17"/>
      <c r="F396" s="17"/>
      <c r="G396" s="17"/>
      <c r="H396" s="18"/>
      <c r="I396" s="17"/>
      <c r="J396" s="17"/>
      <c r="K396" s="33"/>
    </row>
    <row r="397" spans="1:11" ht="13.75" customHeight="1" x14ac:dyDescent="0.3">
      <c r="A397" s="32" t="s">
        <v>143</v>
      </c>
      <c r="B397" s="33" t="s">
        <v>144</v>
      </c>
      <c r="C397" s="19" t="s">
        <v>14</v>
      </c>
      <c r="D397" s="34" t="s">
        <v>15</v>
      </c>
      <c r="E397" s="17"/>
      <c r="F397" s="17"/>
      <c r="G397" s="17"/>
      <c r="H397" s="18">
        <f>SUM(H398:H402)</f>
        <v>14759</v>
      </c>
      <c r="I397" s="17"/>
      <c r="J397" s="17"/>
      <c r="K397" s="19"/>
    </row>
    <row r="398" spans="1:11" x14ac:dyDescent="0.3">
      <c r="A398" s="32"/>
      <c r="B398" s="33"/>
      <c r="C398" s="19" t="s">
        <v>16</v>
      </c>
      <c r="D398" s="35"/>
      <c r="E398" s="17"/>
      <c r="F398" s="17"/>
      <c r="G398" s="17"/>
      <c r="H398" s="18"/>
      <c r="I398" s="17"/>
      <c r="J398" s="17"/>
      <c r="K398" s="19"/>
    </row>
    <row r="399" spans="1:11" x14ac:dyDescent="0.3">
      <c r="A399" s="32"/>
      <c r="B399" s="33"/>
      <c r="C399" s="19" t="s">
        <v>17</v>
      </c>
      <c r="D399" s="35"/>
      <c r="E399" s="17"/>
      <c r="F399" s="17"/>
      <c r="G399" s="17"/>
      <c r="H399" s="18"/>
      <c r="I399" s="17"/>
      <c r="J399" s="17"/>
      <c r="K399" s="19"/>
    </row>
    <row r="400" spans="1:11" x14ac:dyDescent="0.3">
      <c r="A400" s="32"/>
      <c r="B400" s="33"/>
      <c r="C400" s="19" t="s">
        <v>18</v>
      </c>
      <c r="D400" s="35"/>
      <c r="E400" s="17"/>
      <c r="F400" s="17"/>
      <c r="G400" s="17"/>
      <c r="H400" s="18">
        <v>14611.4</v>
      </c>
      <c r="I400" s="17"/>
      <c r="J400" s="17"/>
      <c r="K400" s="19"/>
    </row>
    <row r="401" spans="1:11" x14ac:dyDescent="0.3">
      <c r="A401" s="32"/>
      <c r="B401" s="33"/>
      <c r="C401" s="19" t="s">
        <v>19</v>
      </c>
      <c r="D401" s="35"/>
      <c r="E401" s="17"/>
      <c r="F401" s="17"/>
      <c r="G401" s="17"/>
      <c r="H401" s="18">
        <v>147.6</v>
      </c>
      <c r="I401" s="17"/>
      <c r="J401" s="17"/>
      <c r="K401" s="19"/>
    </row>
    <row r="402" spans="1:11" x14ac:dyDescent="0.3">
      <c r="A402" s="32"/>
      <c r="B402" s="33"/>
      <c r="C402" s="19" t="s">
        <v>20</v>
      </c>
      <c r="D402" s="36"/>
      <c r="E402" s="17"/>
      <c r="F402" s="17"/>
      <c r="G402" s="17"/>
      <c r="H402" s="18"/>
      <c r="I402" s="17"/>
      <c r="J402" s="17"/>
      <c r="K402" s="19"/>
    </row>
    <row r="403" spans="1:11" ht="15" customHeight="1" x14ac:dyDescent="0.3">
      <c r="A403" s="38" t="s">
        <v>145</v>
      </c>
      <c r="B403" s="39" t="s">
        <v>146</v>
      </c>
      <c r="C403" s="15" t="s">
        <v>14</v>
      </c>
      <c r="D403" s="34" t="s">
        <v>15</v>
      </c>
      <c r="E403" s="14">
        <f>SUM(F403:J403)</f>
        <v>1000</v>
      </c>
      <c r="F403" s="14">
        <f t="shared" ref="F403:J408" si="112">F409</f>
        <v>300</v>
      </c>
      <c r="G403" s="14">
        <f t="shared" si="112"/>
        <v>100</v>
      </c>
      <c r="H403" s="16">
        <f t="shared" si="112"/>
        <v>200</v>
      </c>
      <c r="I403" s="14">
        <f t="shared" si="112"/>
        <v>200</v>
      </c>
      <c r="J403" s="14">
        <f t="shared" si="112"/>
        <v>200</v>
      </c>
      <c r="K403" s="37"/>
    </row>
    <row r="404" spans="1:11" x14ac:dyDescent="0.3">
      <c r="A404" s="38"/>
      <c r="B404" s="39"/>
      <c r="C404" s="15" t="s">
        <v>16</v>
      </c>
      <c r="D404" s="35"/>
      <c r="E404" s="14">
        <f t="shared" ref="E404:E408" si="113">SUM(F404:J404)</f>
        <v>0</v>
      </c>
      <c r="F404" s="14">
        <f t="shared" si="112"/>
        <v>0</v>
      </c>
      <c r="G404" s="14">
        <f t="shared" si="112"/>
        <v>0</v>
      </c>
      <c r="H404" s="16">
        <f t="shared" si="112"/>
        <v>0</v>
      </c>
      <c r="I404" s="14">
        <f t="shared" si="112"/>
        <v>0</v>
      </c>
      <c r="J404" s="14">
        <f t="shared" si="112"/>
        <v>0</v>
      </c>
      <c r="K404" s="37"/>
    </row>
    <row r="405" spans="1:11" x14ac:dyDescent="0.3">
      <c r="A405" s="38"/>
      <c r="B405" s="39"/>
      <c r="C405" s="15" t="s">
        <v>17</v>
      </c>
      <c r="D405" s="35"/>
      <c r="E405" s="14">
        <f t="shared" si="113"/>
        <v>0</v>
      </c>
      <c r="F405" s="14">
        <f t="shared" si="112"/>
        <v>0</v>
      </c>
      <c r="G405" s="14">
        <f t="shared" si="112"/>
        <v>0</v>
      </c>
      <c r="H405" s="16">
        <f t="shared" si="112"/>
        <v>0</v>
      </c>
      <c r="I405" s="14">
        <f t="shared" si="112"/>
        <v>0</v>
      </c>
      <c r="J405" s="14">
        <f t="shared" si="112"/>
        <v>0</v>
      </c>
      <c r="K405" s="37"/>
    </row>
    <row r="406" spans="1:11" x14ac:dyDescent="0.3">
      <c r="A406" s="38"/>
      <c r="B406" s="39"/>
      <c r="C406" s="15" t="s">
        <v>18</v>
      </c>
      <c r="D406" s="35"/>
      <c r="E406" s="14">
        <f t="shared" si="113"/>
        <v>0</v>
      </c>
      <c r="F406" s="14">
        <f t="shared" si="112"/>
        <v>0</v>
      </c>
      <c r="G406" s="14">
        <f t="shared" si="112"/>
        <v>0</v>
      </c>
      <c r="H406" s="16">
        <f t="shared" si="112"/>
        <v>0</v>
      </c>
      <c r="I406" s="14">
        <f t="shared" si="112"/>
        <v>0</v>
      </c>
      <c r="J406" s="14">
        <f t="shared" si="112"/>
        <v>0</v>
      </c>
      <c r="K406" s="37"/>
    </row>
    <row r="407" spans="1:11" x14ac:dyDescent="0.3">
      <c r="A407" s="38"/>
      <c r="B407" s="39"/>
      <c r="C407" s="15" t="s">
        <v>19</v>
      </c>
      <c r="D407" s="35"/>
      <c r="E407" s="14">
        <f t="shared" si="113"/>
        <v>1000</v>
      </c>
      <c r="F407" s="14">
        <f t="shared" si="112"/>
        <v>300</v>
      </c>
      <c r="G407" s="14">
        <f t="shared" si="112"/>
        <v>100</v>
      </c>
      <c r="H407" s="16">
        <f t="shared" si="112"/>
        <v>200</v>
      </c>
      <c r="I407" s="14">
        <f t="shared" si="112"/>
        <v>200</v>
      </c>
      <c r="J407" s="14">
        <f t="shared" si="112"/>
        <v>200</v>
      </c>
      <c r="K407" s="37"/>
    </row>
    <row r="408" spans="1:11" ht="14.4" customHeight="1" x14ac:dyDescent="0.3">
      <c r="A408" s="38"/>
      <c r="B408" s="39"/>
      <c r="C408" s="15" t="s">
        <v>20</v>
      </c>
      <c r="D408" s="36"/>
      <c r="E408" s="14">
        <f t="shared" si="113"/>
        <v>0</v>
      </c>
      <c r="F408" s="14">
        <f>F414</f>
        <v>0</v>
      </c>
      <c r="G408" s="14">
        <f t="shared" si="112"/>
        <v>0</v>
      </c>
      <c r="H408" s="16">
        <f t="shared" si="112"/>
        <v>0</v>
      </c>
      <c r="I408" s="14">
        <f t="shared" si="112"/>
        <v>0</v>
      </c>
      <c r="J408" s="14">
        <f t="shared" si="112"/>
        <v>0</v>
      </c>
      <c r="K408" s="37"/>
    </row>
    <row r="409" spans="1:11" ht="13.75" customHeight="1" x14ac:dyDescent="0.3">
      <c r="A409" s="32" t="s">
        <v>147</v>
      </c>
      <c r="B409" s="33" t="s">
        <v>148</v>
      </c>
      <c r="C409" s="19" t="s">
        <v>14</v>
      </c>
      <c r="D409" s="34" t="s">
        <v>15</v>
      </c>
      <c r="E409" s="17">
        <f>SUM(F409:J409)</f>
        <v>1000</v>
      </c>
      <c r="F409" s="17">
        <f>SUM(F410:F414)</f>
        <v>300</v>
      </c>
      <c r="G409" s="17">
        <f t="shared" ref="G409:J409" si="114">SUM(G410:G414)</f>
        <v>100</v>
      </c>
      <c r="H409" s="18">
        <f t="shared" si="114"/>
        <v>200</v>
      </c>
      <c r="I409" s="17">
        <f t="shared" si="114"/>
        <v>200</v>
      </c>
      <c r="J409" s="17">
        <f t="shared" si="114"/>
        <v>200</v>
      </c>
      <c r="K409" s="33" t="s">
        <v>49</v>
      </c>
    </row>
    <row r="410" spans="1:11" x14ac:dyDescent="0.3">
      <c r="A410" s="32"/>
      <c r="B410" s="33"/>
      <c r="C410" s="19" t="s">
        <v>16</v>
      </c>
      <c r="D410" s="35"/>
      <c r="E410" s="17"/>
      <c r="F410" s="17"/>
      <c r="G410" s="17"/>
      <c r="H410" s="18"/>
      <c r="I410" s="17"/>
      <c r="J410" s="17"/>
      <c r="K410" s="33"/>
    </row>
    <row r="411" spans="1:11" x14ac:dyDescent="0.3">
      <c r="A411" s="32"/>
      <c r="B411" s="33"/>
      <c r="C411" s="19" t="s">
        <v>17</v>
      </c>
      <c r="D411" s="35"/>
      <c r="E411" s="17"/>
      <c r="F411" s="17"/>
      <c r="G411" s="17"/>
      <c r="H411" s="18"/>
      <c r="I411" s="17"/>
      <c r="J411" s="17"/>
      <c r="K411" s="33"/>
    </row>
    <row r="412" spans="1:11" x14ac:dyDescent="0.3">
      <c r="A412" s="32"/>
      <c r="B412" s="33"/>
      <c r="C412" s="19" t="s">
        <v>18</v>
      </c>
      <c r="D412" s="35"/>
      <c r="E412" s="17"/>
      <c r="F412" s="17"/>
      <c r="G412" s="17"/>
      <c r="H412" s="18"/>
      <c r="I412" s="17"/>
      <c r="J412" s="17"/>
      <c r="K412" s="33"/>
    </row>
    <row r="413" spans="1:11" x14ac:dyDescent="0.3">
      <c r="A413" s="32"/>
      <c r="B413" s="33"/>
      <c r="C413" s="19" t="s">
        <v>19</v>
      </c>
      <c r="D413" s="35"/>
      <c r="E413" s="17">
        <f>SUM(F413:J413)</f>
        <v>1000</v>
      </c>
      <c r="F413" s="17">
        <v>300</v>
      </c>
      <c r="G413" s="17">
        <v>100</v>
      </c>
      <c r="H413" s="18">
        <v>200</v>
      </c>
      <c r="I413" s="17">
        <v>200</v>
      </c>
      <c r="J413" s="17">
        <v>200</v>
      </c>
      <c r="K413" s="33"/>
    </row>
    <row r="414" spans="1:11" x14ac:dyDescent="0.3">
      <c r="A414" s="32"/>
      <c r="B414" s="33"/>
      <c r="C414" s="19" t="s">
        <v>20</v>
      </c>
      <c r="D414" s="36"/>
      <c r="E414" s="17"/>
      <c r="F414" s="17"/>
      <c r="G414" s="17"/>
      <c r="H414" s="18"/>
      <c r="I414" s="17"/>
      <c r="J414" s="17"/>
      <c r="K414" s="33"/>
    </row>
    <row r="415" spans="1:11" ht="13.75" customHeight="1" x14ac:dyDescent="0.3">
      <c r="A415" s="38" t="s">
        <v>149</v>
      </c>
      <c r="B415" s="39" t="s">
        <v>150</v>
      </c>
      <c r="C415" s="15" t="s">
        <v>14</v>
      </c>
      <c r="D415" s="34" t="s">
        <v>15</v>
      </c>
      <c r="E415" s="14">
        <f>SUM(F415:I415)</f>
        <v>20</v>
      </c>
      <c r="F415" s="14">
        <f t="shared" ref="F415:J420" si="115">F421</f>
        <v>10</v>
      </c>
      <c r="G415" s="14">
        <f t="shared" si="115"/>
        <v>0</v>
      </c>
      <c r="H415" s="16">
        <f t="shared" si="115"/>
        <v>10</v>
      </c>
      <c r="I415" s="14">
        <f t="shared" si="115"/>
        <v>0</v>
      </c>
      <c r="J415" s="14">
        <f t="shared" si="115"/>
        <v>0</v>
      </c>
      <c r="K415" s="37"/>
    </row>
    <row r="416" spans="1:11" x14ac:dyDescent="0.3">
      <c r="A416" s="38"/>
      <c r="B416" s="39"/>
      <c r="C416" s="15" t="s">
        <v>16</v>
      </c>
      <c r="D416" s="35"/>
      <c r="E416" s="14">
        <f t="shared" ref="E416:E420" si="116">SUM(F416:I416)</f>
        <v>0</v>
      </c>
      <c r="F416" s="14">
        <f t="shared" si="115"/>
        <v>0</v>
      </c>
      <c r="G416" s="14">
        <f t="shared" si="115"/>
        <v>0</v>
      </c>
      <c r="H416" s="16">
        <f t="shared" si="115"/>
        <v>0</v>
      </c>
      <c r="I416" s="14">
        <f t="shared" si="115"/>
        <v>0</v>
      </c>
      <c r="J416" s="14">
        <f t="shared" si="115"/>
        <v>0</v>
      </c>
      <c r="K416" s="37"/>
    </row>
    <row r="417" spans="1:11" x14ac:dyDescent="0.3">
      <c r="A417" s="38"/>
      <c r="B417" s="39"/>
      <c r="C417" s="15" t="s">
        <v>17</v>
      </c>
      <c r="D417" s="35"/>
      <c r="E417" s="14">
        <f t="shared" si="116"/>
        <v>0</v>
      </c>
      <c r="F417" s="14">
        <f t="shared" si="115"/>
        <v>0</v>
      </c>
      <c r="G417" s="14">
        <f t="shared" si="115"/>
        <v>0</v>
      </c>
      <c r="H417" s="16">
        <f t="shared" si="115"/>
        <v>0</v>
      </c>
      <c r="I417" s="14">
        <f t="shared" si="115"/>
        <v>0</v>
      </c>
      <c r="J417" s="14">
        <f t="shared" si="115"/>
        <v>0</v>
      </c>
      <c r="K417" s="37"/>
    </row>
    <row r="418" spans="1:11" x14ac:dyDescent="0.3">
      <c r="A418" s="38"/>
      <c r="B418" s="39"/>
      <c r="C418" s="15" t="s">
        <v>18</v>
      </c>
      <c r="D418" s="35"/>
      <c r="E418" s="14">
        <f t="shared" si="116"/>
        <v>0</v>
      </c>
      <c r="F418" s="14">
        <f t="shared" si="115"/>
        <v>0</v>
      </c>
      <c r="G418" s="14">
        <f t="shared" si="115"/>
        <v>0</v>
      </c>
      <c r="H418" s="16">
        <f t="shared" si="115"/>
        <v>0</v>
      </c>
      <c r="I418" s="14">
        <f t="shared" si="115"/>
        <v>0</v>
      </c>
      <c r="J418" s="14">
        <f t="shared" si="115"/>
        <v>0</v>
      </c>
      <c r="K418" s="37"/>
    </row>
    <row r="419" spans="1:11" x14ac:dyDescent="0.3">
      <c r="A419" s="38"/>
      <c r="B419" s="39"/>
      <c r="C419" s="15" t="s">
        <v>19</v>
      </c>
      <c r="D419" s="35"/>
      <c r="E419" s="14">
        <f t="shared" si="116"/>
        <v>30</v>
      </c>
      <c r="F419" s="14">
        <f t="shared" si="115"/>
        <v>10</v>
      </c>
      <c r="G419" s="14">
        <f t="shared" si="115"/>
        <v>10</v>
      </c>
      <c r="H419" s="16">
        <f t="shared" si="115"/>
        <v>10</v>
      </c>
      <c r="I419" s="14">
        <f t="shared" si="115"/>
        <v>0</v>
      </c>
      <c r="J419" s="14">
        <f t="shared" si="115"/>
        <v>0</v>
      </c>
      <c r="K419" s="37"/>
    </row>
    <row r="420" spans="1:11" ht="27.65" customHeight="1" x14ac:dyDescent="0.3">
      <c r="A420" s="38"/>
      <c r="B420" s="39"/>
      <c r="C420" s="15" t="s">
        <v>20</v>
      </c>
      <c r="D420" s="36"/>
      <c r="E420" s="14">
        <f t="shared" si="116"/>
        <v>0</v>
      </c>
      <c r="F420" s="14">
        <f>F426</f>
        <v>0</v>
      </c>
      <c r="G420" s="14">
        <f t="shared" si="115"/>
        <v>0</v>
      </c>
      <c r="H420" s="16">
        <f t="shared" si="115"/>
        <v>0</v>
      </c>
      <c r="I420" s="14">
        <f t="shared" si="115"/>
        <v>0</v>
      </c>
      <c r="J420" s="14">
        <f t="shared" si="115"/>
        <v>0</v>
      </c>
      <c r="K420" s="37"/>
    </row>
    <row r="421" spans="1:11" ht="15" customHeight="1" x14ac:dyDescent="0.3">
      <c r="A421" s="32" t="s">
        <v>151</v>
      </c>
      <c r="B421" s="33" t="s">
        <v>152</v>
      </c>
      <c r="C421" s="19" t="s">
        <v>14</v>
      </c>
      <c r="D421" s="34" t="s">
        <v>15</v>
      </c>
      <c r="E421" s="17">
        <f>SUM(F421:I421)</f>
        <v>20</v>
      </c>
      <c r="F421" s="17">
        <f>SUM(F422:F426)</f>
        <v>10</v>
      </c>
      <c r="G421" s="17">
        <v>0</v>
      </c>
      <c r="H421" s="18">
        <f t="shared" ref="H421:J421" si="117">SUM(H422:H426)</f>
        <v>10</v>
      </c>
      <c r="I421" s="17">
        <f t="shared" si="117"/>
        <v>0</v>
      </c>
      <c r="J421" s="17">
        <f t="shared" si="117"/>
        <v>0</v>
      </c>
      <c r="K421" s="33" t="s">
        <v>49</v>
      </c>
    </row>
    <row r="422" spans="1:11" x14ac:dyDescent="0.3">
      <c r="A422" s="32"/>
      <c r="B422" s="33"/>
      <c r="C422" s="19" t="s">
        <v>16</v>
      </c>
      <c r="D422" s="35"/>
      <c r="E422" s="17"/>
      <c r="F422" s="17"/>
      <c r="G422" s="17"/>
      <c r="H422" s="18"/>
      <c r="I422" s="17"/>
      <c r="J422" s="17"/>
      <c r="K422" s="33"/>
    </row>
    <row r="423" spans="1:11" x14ac:dyDescent="0.3">
      <c r="A423" s="32"/>
      <c r="B423" s="33"/>
      <c r="C423" s="19" t="s">
        <v>17</v>
      </c>
      <c r="D423" s="35"/>
      <c r="E423" s="17"/>
      <c r="F423" s="17"/>
      <c r="G423" s="17"/>
      <c r="H423" s="18"/>
      <c r="I423" s="17"/>
      <c r="J423" s="17"/>
      <c r="K423" s="33"/>
    </row>
    <row r="424" spans="1:11" x14ac:dyDescent="0.3">
      <c r="A424" s="32"/>
      <c r="B424" s="33"/>
      <c r="C424" s="19" t="s">
        <v>18</v>
      </c>
      <c r="D424" s="35"/>
      <c r="E424" s="17"/>
      <c r="F424" s="17"/>
      <c r="G424" s="17"/>
      <c r="H424" s="18"/>
      <c r="I424" s="17"/>
      <c r="J424" s="17"/>
      <c r="K424" s="33"/>
    </row>
    <row r="425" spans="1:11" x14ac:dyDescent="0.3">
      <c r="A425" s="32"/>
      <c r="B425" s="33"/>
      <c r="C425" s="19" t="s">
        <v>19</v>
      </c>
      <c r="D425" s="35"/>
      <c r="E425" s="17">
        <f t="shared" ref="E425" si="118">SUM(F425:I425)</f>
        <v>30</v>
      </c>
      <c r="F425" s="17">
        <v>10</v>
      </c>
      <c r="G425" s="17">
        <v>10</v>
      </c>
      <c r="H425" s="18">
        <v>10</v>
      </c>
      <c r="I425" s="17">
        <v>0</v>
      </c>
      <c r="J425" s="17">
        <v>0</v>
      </c>
      <c r="K425" s="33"/>
    </row>
    <row r="426" spans="1:11" x14ac:dyDescent="0.3">
      <c r="A426" s="32"/>
      <c r="B426" s="33"/>
      <c r="C426" s="19" t="s">
        <v>20</v>
      </c>
      <c r="D426" s="36"/>
      <c r="E426" s="17"/>
      <c r="F426" s="17"/>
      <c r="G426" s="17"/>
      <c r="H426" s="18"/>
      <c r="I426" s="17"/>
      <c r="J426" s="17"/>
      <c r="K426" s="33"/>
    </row>
  </sheetData>
  <mergeCells count="282">
    <mergeCell ref="E1:K1"/>
    <mergeCell ref="B2:K2"/>
    <mergeCell ref="A4:A5"/>
    <mergeCell ref="B4:B5"/>
    <mergeCell ref="C4:C5"/>
    <mergeCell ref="D4:D5"/>
    <mergeCell ref="F4:J4"/>
    <mergeCell ref="K4:K5"/>
    <mergeCell ref="A20:A25"/>
    <mergeCell ref="B20:B25"/>
    <mergeCell ref="D20:D25"/>
    <mergeCell ref="K20:K25"/>
    <mergeCell ref="A26:A31"/>
    <mergeCell ref="B26:B31"/>
    <mergeCell ref="D26:D31"/>
    <mergeCell ref="K26:K31"/>
    <mergeCell ref="A7:A12"/>
    <mergeCell ref="B7:B12"/>
    <mergeCell ref="D7:D12"/>
    <mergeCell ref="K7:K12"/>
    <mergeCell ref="A13:K13"/>
    <mergeCell ref="A14:A19"/>
    <mergeCell ref="B14:B19"/>
    <mergeCell ref="D14:D19"/>
    <mergeCell ref="K14:K19"/>
    <mergeCell ref="A32:A37"/>
    <mergeCell ref="B32:B37"/>
    <mergeCell ref="D32:D37"/>
    <mergeCell ref="K32:K37"/>
    <mergeCell ref="A38:K38"/>
    <mergeCell ref="A39:A44"/>
    <mergeCell ref="B39:B44"/>
    <mergeCell ref="D39:D44"/>
    <mergeCell ref="K39:K44"/>
    <mergeCell ref="A57:A62"/>
    <mergeCell ref="B57:B62"/>
    <mergeCell ref="D57:D62"/>
    <mergeCell ref="A63:K63"/>
    <mergeCell ref="A64:A69"/>
    <mergeCell ref="B64:B69"/>
    <mergeCell ref="D64:D69"/>
    <mergeCell ref="K64:K69"/>
    <mergeCell ref="A45:A50"/>
    <mergeCell ref="B45:B50"/>
    <mergeCell ref="D45:D50"/>
    <mergeCell ref="K45:K50"/>
    <mergeCell ref="A51:A56"/>
    <mergeCell ref="B51:B56"/>
    <mergeCell ref="D51:D56"/>
    <mergeCell ref="K51:K56"/>
    <mergeCell ref="A82:A87"/>
    <mergeCell ref="B82:B87"/>
    <mergeCell ref="D82:D87"/>
    <mergeCell ref="K82:K87"/>
    <mergeCell ref="A88:A93"/>
    <mergeCell ref="B88:B93"/>
    <mergeCell ref="D88:D93"/>
    <mergeCell ref="K88:K93"/>
    <mergeCell ref="A70:A75"/>
    <mergeCell ref="B70:B75"/>
    <mergeCell ref="D70:D75"/>
    <mergeCell ref="K70:K75"/>
    <mergeCell ref="A76:A81"/>
    <mergeCell ref="B76:B81"/>
    <mergeCell ref="D76:D81"/>
    <mergeCell ref="K76:K81"/>
    <mergeCell ref="A108:A113"/>
    <mergeCell ref="B108:B113"/>
    <mergeCell ref="D108:D113"/>
    <mergeCell ref="K108:K113"/>
    <mergeCell ref="A114:A119"/>
    <mergeCell ref="B114:B119"/>
    <mergeCell ref="D114:D119"/>
    <mergeCell ref="K114:K119"/>
    <mergeCell ref="A95:K95"/>
    <mergeCell ref="A96:A101"/>
    <mergeCell ref="B96:B101"/>
    <mergeCell ref="D96:D101"/>
    <mergeCell ref="K96:K101"/>
    <mergeCell ref="A102:A107"/>
    <mergeCell ref="B102:B107"/>
    <mergeCell ref="D102:D107"/>
    <mergeCell ref="K102:K107"/>
    <mergeCell ref="A132:A137"/>
    <mergeCell ref="B132:B137"/>
    <mergeCell ref="D132:D137"/>
    <mergeCell ref="A138:K138"/>
    <mergeCell ref="A139:A144"/>
    <mergeCell ref="B139:B144"/>
    <mergeCell ref="A120:A125"/>
    <mergeCell ref="B120:B125"/>
    <mergeCell ref="D120:D125"/>
    <mergeCell ref="K120:K125"/>
    <mergeCell ref="A126:A131"/>
    <mergeCell ref="B126:B131"/>
    <mergeCell ref="D126:D131"/>
    <mergeCell ref="K126:K131"/>
    <mergeCell ref="A157:A162"/>
    <mergeCell ref="B157:B162"/>
    <mergeCell ref="D157:D162"/>
    <mergeCell ref="K157:K162"/>
    <mergeCell ref="A163:A168"/>
    <mergeCell ref="B163:B168"/>
    <mergeCell ref="D163:D168"/>
    <mergeCell ref="K163:K168"/>
    <mergeCell ref="A145:A150"/>
    <mergeCell ref="B145:B150"/>
    <mergeCell ref="D145:D150"/>
    <mergeCell ref="K145:K150"/>
    <mergeCell ref="A151:A156"/>
    <mergeCell ref="B151:B156"/>
    <mergeCell ref="D151:D156"/>
    <mergeCell ref="K151:K156"/>
    <mergeCell ref="A181:A186"/>
    <mergeCell ref="B181:B186"/>
    <mergeCell ref="D181:D186"/>
    <mergeCell ref="K181:K186"/>
    <mergeCell ref="A187:A192"/>
    <mergeCell ref="B187:B192"/>
    <mergeCell ref="D187:D192"/>
    <mergeCell ref="K187:K192"/>
    <mergeCell ref="A169:A174"/>
    <mergeCell ref="B169:B174"/>
    <mergeCell ref="D169:D174"/>
    <mergeCell ref="K169:K174"/>
    <mergeCell ref="A175:A180"/>
    <mergeCell ref="B175:B180"/>
    <mergeCell ref="D175:D180"/>
    <mergeCell ref="K175:K180"/>
    <mergeCell ref="A205:A210"/>
    <mergeCell ref="B205:B210"/>
    <mergeCell ref="D205:D210"/>
    <mergeCell ref="K205:K210"/>
    <mergeCell ref="A211:A216"/>
    <mergeCell ref="B211:B216"/>
    <mergeCell ref="D211:D216"/>
    <mergeCell ref="K211:K216"/>
    <mergeCell ref="A193:A198"/>
    <mergeCell ref="B193:B198"/>
    <mergeCell ref="D193:D198"/>
    <mergeCell ref="K193:K198"/>
    <mergeCell ref="A199:A204"/>
    <mergeCell ref="B199:B204"/>
    <mergeCell ref="D199:D204"/>
    <mergeCell ref="K199:K204"/>
    <mergeCell ref="A229:A234"/>
    <mergeCell ref="B229:B234"/>
    <mergeCell ref="D229:D234"/>
    <mergeCell ref="K229:K234"/>
    <mergeCell ref="A235:A240"/>
    <mergeCell ref="B235:B240"/>
    <mergeCell ref="D235:D240"/>
    <mergeCell ref="K235:K240"/>
    <mergeCell ref="A217:A222"/>
    <mergeCell ref="B217:B222"/>
    <mergeCell ref="D217:D222"/>
    <mergeCell ref="K217:K222"/>
    <mergeCell ref="A223:A228"/>
    <mergeCell ref="B223:B228"/>
    <mergeCell ref="D223:D228"/>
    <mergeCell ref="K223:K228"/>
    <mergeCell ref="A253:A258"/>
    <mergeCell ref="B253:B258"/>
    <mergeCell ref="D253:D258"/>
    <mergeCell ref="K253:K258"/>
    <mergeCell ref="A259:A264"/>
    <mergeCell ref="B259:B264"/>
    <mergeCell ref="D259:D264"/>
    <mergeCell ref="K259:K264"/>
    <mergeCell ref="A241:A246"/>
    <mergeCell ref="B241:B246"/>
    <mergeCell ref="D241:D246"/>
    <mergeCell ref="K241:K246"/>
    <mergeCell ref="A247:A252"/>
    <mergeCell ref="B247:B252"/>
    <mergeCell ref="D247:D252"/>
    <mergeCell ref="K247:K252"/>
    <mergeCell ref="A277:A282"/>
    <mergeCell ref="B277:B282"/>
    <mergeCell ref="D277:D282"/>
    <mergeCell ref="K277:K282"/>
    <mergeCell ref="A283:A288"/>
    <mergeCell ref="B283:B288"/>
    <mergeCell ref="D283:D288"/>
    <mergeCell ref="K283:K288"/>
    <mergeCell ref="A265:A270"/>
    <mergeCell ref="B265:B270"/>
    <mergeCell ref="D265:D270"/>
    <mergeCell ref="K265:K270"/>
    <mergeCell ref="A271:A276"/>
    <mergeCell ref="B271:B276"/>
    <mergeCell ref="D271:D276"/>
    <mergeCell ref="K271:K276"/>
    <mergeCell ref="A301:A306"/>
    <mergeCell ref="B301:B306"/>
    <mergeCell ref="D301:D306"/>
    <mergeCell ref="K301:K306"/>
    <mergeCell ref="A307:A312"/>
    <mergeCell ref="B307:B312"/>
    <mergeCell ref="D307:D312"/>
    <mergeCell ref="K307:K312"/>
    <mergeCell ref="A289:A294"/>
    <mergeCell ref="B289:B294"/>
    <mergeCell ref="D289:D294"/>
    <mergeCell ref="K289:K294"/>
    <mergeCell ref="A295:A300"/>
    <mergeCell ref="B295:B300"/>
    <mergeCell ref="D295:D300"/>
    <mergeCell ref="K295:K300"/>
    <mergeCell ref="A325:A330"/>
    <mergeCell ref="B325:B330"/>
    <mergeCell ref="D325:D330"/>
    <mergeCell ref="K325:K330"/>
    <mergeCell ref="A331:A336"/>
    <mergeCell ref="B331:B336"/>
    <mergeCell ref="D331:D336"/>
    <mergeCell ref="A313:A318"/>
    <mergeCell ref="B313:B318"/>
    <mergeCell ref="D313:D318"/>
    <mergeCell ref="K313:K318"/>
    <mergeCell ref="A319:A324"/>
    <mergeCell ref="B319:B324"/>
    <mergeCell ref="D319:D324"/>
    <mergeCell ref="K319:K324"/>
    <mergeCell ref="K349:K354"/>
    <mergeCell ref="A355:A360"/>
    <mergeCell ref="B355:B360"/>
    <mergeCell ref="D355:D360"/>
    <mergeCell ref="K355:K360"/>
    <mergeCell ref="A337:A342"/>
    <mergeCell ref="B337:B342"/>
    <mergeCell ref="D337:D342"/>
    <mergeCell ref="K337:K342"/>
    <mergeCell ref="A343:A348"/>
    <mergeCell ref="B343:B348"/>
    <mergeCell ref="D343:D348"/>
    <mergeCell ref="K343:K348"/>
    <mergeCell ref="A361:A366"/>
    <mergeCell ref="B361:B366"/>
    <mergeCell ref="D361:D366"/>
    <mergeCell ref="A367:A372"/>
    <mergeCell ref="B367:B372"/>
    <mergeCell ref="D367:D372"/>
    <mergeCell ref="A349:A354"/>
    <mergeCell ref="B349:B354"/>
    <mergeCell ref="D349:D354"/>
    <mergeCell ref="K385:K390"/>
    <mergeCell ref="A391:A396"/>
    <mergeCell ref="B391:B396"/>
    <mergeCell ref="D391:D396"/>
    <mergeCell ref="K391:K396"/>
    <mergeCell ref="K367:K372"/>
    <mergeCell ref="A373:A378"/>
    <mergeCell ref="B373:B378"/>
    <mergeCell ref="D373:D378"/>
    <mergeCell ref="K373:K378"/>
    <mergeCell ref="A379:A384"/>
    <mergeCell ref="B379:B384"/>
    <mergeCell ref="D379:D384"/>
    <mergeCell ref="K379:K384"/>
    <mergeCell ref="A397:A402"/>
    <mergeCell ref="B397:B402"/>
    <mergeCell ref="D397:D402"/>
    <mergeCell ref="A403:A408"/>
    <mergeCell ref="B403:B408"/>
    <mergeCell ref="D403:D408"/>
    <mergeCell ref="A385:A390"/>
    <mergeCell ref="B385:B390"/>
    <mergeCell ref="D385:D390"/>
    <mergeCell ref="A421:A426"/>
    <mergeCell ref="B421:B426"/>
    <mergeCell ref="D421:D426"/>
    <mergeCell ref="K421:K426"/>
    <mergeCell ref="K403:K408"/>
    <mergeCell ref="A409:A414"/>
    <mergeCell ref="B409:B414"/>
    <mergeCell ref="D409:D414"/>
    <mergeCell ref="K409:K414"/>
    <mergeCell ref="A415:A420"/>
    <mergeCell ref="B415:B420"/>
    <mergeCell ref="D415:D420"/>
    <mergeCell ref="K415:K420"/>
  </mergeCells>
  <pageMargins left="0.34" right="0.16" top="0.33" bottom="0.16" header="0.25" footer="0.15"/>
  <pageSetup paperSize="9" orientation="landscape" r:id="rId1"/>
  <rowBreaks count="13" manualBreakCount="13">
    <brk id="31" max="16383" man="1"/>
    <brk id="62" max="16383" man="1"/>
    <brk id="125" max="16383" man="1"/>
    <brk id="137" max="16383" man="1"/>
    <brk id="168" max="16383" man="1"/>
    <brk id="186" max="16383" man="1"/>
    <brk id="258" max="16383" man="1"/>
    <brk id="288" max="16383" man="1"/>
    <brk id="294" max="16383" man="1"/>
    <brk id="324" max="16383" man="1"/>
    <brk id="348" max="16383" man="1"/>
    <brk id="366" max="16383" man="1"/>
    <brk id="40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2024 - июнь</vt:lpstr>
      <vt:lpstr>'2024 - июнь'!Заголовки_для_печати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2024-12-12T06:25:45Z</cp:lastPrinted>
  <dcterms:created xsi:type="dcterms:W3CDTF">2024-09-02T11:37:08Z</dcterms:created>
  <dcterms:modified xsi:type="dcterms:W3CDTF">2024-12-12T07:03:16Z</dcterms:modified>
</cp:coreProperties>
</file>