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sadm-ts\backup-бухгалтерия\1 Бухгалтерия 2020 года\1 Постановления 2020\Программа СЭР\Программа СЭР - 2020\На сайт\"/>
    </mc:Choice>
  </mc:AlternateContent>
  <bookViews>
    <workbookView xWindow="0" yWindow="0" windowWidth="23040" windowHeight="8040"/>
  </bookViews>
  <sheets>
    <sheet name="на 30.12.2020 года" sheetId="3" r:id="rId1"/>
  </sheets>
  <definedNames>
    <definedName name="_xlnm.Print_Titles" localSheetId="0">'на 30.12.2020 года'!$4:$5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3" i="3" l="1"/>
  <c r="H319" i="3" s="1"/>
  <c r="H374" i="3"/>
  <c r="H320" i="3" s="1"/>
  <c r="H375" i="3"/>
  <c r="H376" i="3"/>
  <c r="I373" i="3"/>
  <c r="J373" i="3" s="1"/>
  <c r="I374" i="3"/>
  <c r="I375" i="3"/>
  <c r="I376" i="3"/>
  <c r="I377" i="3"/>
  <c r="H377" i="3"/>
  <c r="H323" i="3" s="1"/>
  <c r="I330" i="3"/>
  <c r="H330" i="3"/>
  <c r="H326" i="3"/>
  <c r="I326" i="3"/>
  <c r="H327" i="3"/>
  <c r="I327" i="3"/>
  <c r="H328" i="3"/>
  <c r="I328" i="3"/>
  <c r="I322" i="3" s="1"/>
  <c r="H329" i="3"/>
  <c r="I329" i="3"/>
  <c r="I325" i="3"/>
  <c r="I319" i="3" s="1"/>
  <c r="I457" i="3" s="1"/>
  <c r="H325" i="3"/>
  <c r="H324" i="3" s="1"/>
  <c r="J455" i="3"/>
  <c r="J454" i="3"/>
  <c r="J453" i="3"/>
  <c r="J452" i="3"/>
  <c r="J451" i="3"/>
  <c r="J450" i="3"/>
  <c r="I449" i="3"/>
  <c r="H449" i="3"/>
  <c r="G449" i="3"/>
  <c r="J449" i="3" s="1"/>
  <c r="J448" i="3"/>
  <c r="J447" i="3"/>
  <c r="J446" i="3"/>
  <c r="J445" i="3"/>
  <c r="I444" i="3"/>
  <c r="H444" i="3"/>
  <c r="G444" i="3"/>
  <c r="J444" i="3" s="1"/>
  <c r="I443" i="3"/>
  <c r="H443" i="3"/>
  <c r="G443" i="3"/>
  <c r="J443" i="3" s="1"/>
  <c r="J442" i="3"/>
  <c r="J441" i="3"/>
  <c r="J440" i="3"/>
  <c r="J439" i="3"/>
  <c r="I438" i="3"/>
  <c r="H438" i="3"/>
  <c r="G438" i="3"/>
  <c r="J438" i="3" s="1"/>
  <c r="J437" i="3"/>
  <c r="J436" i="3"/>
  <c r="J435" i="3"/>
  <c r="J434" i="3"/>
  <c r="J433" i="3"/>
  <c r="I432" i="3"/>
  <c r="H432" i="3"/>
  <c r="G432" i="3"/>
  <c r="F432" i="3"/>
  <c r="F420" i="3" s="1"/>
  <c r="F414" i="3" s="1"/>
  <c r="E432" i="3"/>
  <c r="J431" i="3"/>
  <c r="J430" i="3"/>
  <c r="J429" i="3"/>
  <c r="J428" i="3"/>
  <c r="J427" i="3"/>
  <c r="I426" i="3"/>
  <c r="H426" i="3"/>
  <c r="H420" i="3" s="1"/>
  <c r="H414" i="3" s="1"/>
  <c r="G426" i="3"/>
  <c r="F426" i="3"/>
  <c r="E426" i="3"/>
  <c r="E425" i="3"/>
  <c r="J425" i="3" s="1"/>
  <c r="J424" i="3"/>
  <c r="J423" i="3"/>
  <c r="J422" i="3"/>
  <c r="J421" i="3"/>
  <c r="I420" i="3"/>
  <c r="I414" i="3" s="1"/>
  <c r="G420" i="3"/>
  <c r="E420" i="3"/>
  <c r="J419" i="3"/>
  <c r="J418" i="3"/>
  <c r="J417" i="3"/>
  <c r="J416" i="3"/>
  <c r="J415" i="3"/>
  <c r="G414" i="3"/>
  <c r="J413" i="3"/>
  <c r="J412" i="3"/>
  <c r="J411" i="3"/>
  <c r="J410" i="3"/>
  <c r="J409" i="3"/>
  <c r="I408" i="3"/>
  <c r="H408" i="3"/>
  <c r="G408" i="3"/>
  <c r="G396" i="3" s="1"/>
  <c r="G390" i="3" s="1"/>
  <c r="F408" i="3"/>
  <c r="E408" i="3"/>
  <c r="J408" i="3" s="1"/>
  <c r="J407" i="3"/>
  <c r="J406" i="3"/>
  <c r="J405" i="3"/>
  <c r="J404" i="3"/>
  <c r="J403" i="3"/>
  <c r="I402" i="3"/>
  <c r="H402" i="3"/>
  <c r="G402" i="3"/>
  <c r="F402" i="3"/>
  <c r="J402" i="3" s="1"/>
  <c r="E402" i="3"/>
  <c r="I401" i="3"/>
  <c r="H401" i="3"/>
  <c r="G401" i="3"/>
  <c r="F401" i="3"/>
  <c r="J401" i="3" s="1"/>
  <c r="E401" i="3"/>
  <c r="I400" i="3"/>
  <c r="H400" i="3"/>
  <c r="G400" i="3"/>
  <c r="F400" i="3"/>
  <c r="J400" i="3" s="1"/>
  <c r="E400" i="3"/>
  <c r="I399" i="3"/>
  <c r="H399" i="3"/>
  <c r="G399" i="3"/>
  <c r="F399" i="3"/>
  <c r="J399" i="3" s="1"/>
  <c r="E399" i="3"/>
  <c r="J398" i="3"/>
  <c r="I398" i="3"/>
  <c r="H398" i="3"/>
  <c r="G398" i="3"/>
  <c r="F398" i="3"/>
  <c r="E398" i="3"/>
  <c r="I397" i="3"/>
  <c r="H397" i="3"/>
  <c r="G397" i="3"/>
  <c r="F397" i="3"/>
  <c r="J397" i="3" s="1"/>
  <c r="E397" i="3"/>
  <c r="I396" i="3"/>
  <c r="H396" i="3"/>
  <c r="F396" i="3"/>
  <c r="J396" i="3" s="1"/>
  <c r="E396" i="3"/>
  <c r="I395" i="3"/>
  <c r="H395" i="3"/>
  <c r="G395" i="3"/>
  <c r="F395" i="3"/>
  <c r="J395" i="3" s="1"/>
  <c r="E395" i="3"/>
  <c r="I394" i="3"/>
  <c r="H394" i="3"/>
  <c r="G394" i="3"/>
  <c r="F394" i="3"/>
  <c r="J394" i="3" s="1"/>
  <c r="E394" i="3"/>
  <c r="I393" i="3"/>
  <c r="H393" i="3"/>
  <c r="G393" i="3"/>
  <c r="F393" i="3"/>
  <c r="J393" i="3" s="1"/>
  <c r="E393" i="3"/>
  <c r="I392" i="3"/>
  <c r="H392" i="3"/>
  <c r="G392" i="3"/>
  <c r="F392" i="3"/>
  <c r="J392" i="3" s="1"/>
  <c r="E392" i="3"/>
  <c r="I391" i="3"/>
  <c r="H391" i="3"/>
  <c r="G391" i="3"/>
  <c r="F391" i="3"/>
  <c r="J391" i="3" s="1"/>
  <c r="E391" i="3"/>
  <c r="I390" i="3"/>
  <c r="H390" i="3"/>
  <c r="F390" i="3"/>
  <c r="J390" i="3" s="1"/>
  <c r="E390" i="3"/>
  <c r="J389" i="3"/>
  <c r="J388" i="3"/>
  <c r="J387" i="3"/>
  <c r="J386" i="3"/>
  <c r="J385" i="3"/>
  <c r="I384" i="3"/>
  <c r="H384" i="3"/>
  <c r="G384" i="3"/>
  <c r="F384" i="3"/>
  <c r="E384" i="3"/>
  <c r="J384" i="3" s="1"/>
  <c r="J383" i="3"/>
  <c r="J382" i="3"/>
  <c r="J381" i="3"/>
  <c r="J380" i="3"/>
  <c r="J379" i="3"/>
  <c r="I378" i="3"/>
  <c r="H378" i="3"/>
  <c r="G378" i="3"/>
  <c r="F378" i="3"/>
  <c r="E378" i="3"/>
  <c r="G377" i="3"/>
  <c r="F377" i="3"/>
  <c r="F372" i="3" s="1"/>
  <c r="E377" i="3"/>
  <c r="J376" i="3"/>
  <c r="J375" i="3"/>
  <c r="I372" i="3"/>
  <c r="G372" i="3"/>
  <c r="E372" i="3"/>
  <c r="J371" i="3"/>
  <c r="J370" i="3"/>
  <c r="J369" i="3"/>
  <c r="J368" i="3"/>
  <c r="J367" i="3"/>
  <c r="J366" i="3"/>
  <c r="I366" i="3"/>
  <c r="H366" i="3"/>
  <c r="G366" i="3"/>
  <c r="F366" i="3"/>
  <c r="E366" i="3"/>
  <c r="J365" i="3"/>
  <c r="J364" i="3"/>
  <c r="J363" i="3"/>
  <c r="J362" i="3"/>
  <c r="J361" i="3"/>
  <c r="I360" i="3"/>
  <c r="H360" i="3"/>
  <c r="G360" i="3"/>
  <c r="F360" i="3"/>
  <c r="E360" i="3"/>
  <c r="J360" i="3" s="1"/>
  <c r="J359" i="3"/>
  <c r="J358" i="3"/>
  <c r="J357" i="3"/>
  <c r="J356" i="3"/>
  <c r="J355" i="3"/>
  <c r="I354" i="3"/>
  <c r="H354" i="3"/>
  <c r="G354" i="3"/>
  <c r="F354" i="3"/>
  <c r="J354" i="3" s="1"/>
  <c r="E354" i="3"/>
  <c r="J353" i="3"/>
  <c r="J352" i="3"/>
  <c r="J351" i="3"/>
  <c r="J350" i="3"/>
  <c r="J349" i="3"/>
  <c r="I348" i="3"/>
  <c r="H348" i="3"/>
  <c r="G348" i="3"/>
  <c r="F348" i="3"/>
  <c r="J348" i="3" s="1"/>
  <c r="J347" i="3"/>
  <c r="J346" i="3"/>
  <c r="J345" i="3"/>
  <c r="J344" i="3"/>
  <c r="J343" i="3"/>
  <c r="H342" i="3"/>
  <c r="G342" i="3"/>
  <c r="F342" i="3"/>
  <c r="E342" i="3"/>
  <c r="J341" i="3"/>
  <c r="J340" i="3"/>
  <c r="J339" i="3"/>
  <c r="J338" i="3"/>
  <c r="J337" i="3"/>
  <c r="I336" i="3"/>
  <c r="H336" i="3"/>
  <c r="G336" i="3"/>
  <c r="F336" i="3"/>
  <c r="E336" i="3"/>
  <c r="J335" i="3"/>
  <c r="J334" i="3"/>
  <c r="J333" i="3"/>
  <c r="J332" i="3"/>
  <c r="J331" i="3"/>
  <c r="G330" i="3"/>
  <c r="F330" i="3"/>
  <c r="E330" i="3"/>
  <c r="G329" i="3"/>
  <c r="F329" i="3"/>
  <c r="E329" i="3"/>
  <c r="G328" i="3"/>
  <c r="F328" i="3"/>
  <c r="E328" i="3"/>
  <c r="G327" i="3"/>
  <c r="F327" i="3"/>
  <c r="J327" i="3" s="1"/>
  <c r="E327" i="3"/>
  <c r="G326" i="3"/>
  <c r="F326" i="3"/>
  <c r="E326" i="3"/>
  <c r="G325" i="3"/>
  <c r="G324" i="3" s="1"/>
  <c r="F325" i="3"/>
  <c r="E325" i="3"/>
  <c r="F324" i="3"/>
  <c r="E324" i="3"/>
  <c r="G323" i="3"/>
  <c r="F323" i="3"/>
  <c r="E323" i="3"/>
  <c r="E461" i="3" s="1"/>
  <c r="H322" i="3"/>
  <c r="H460" i="3" s="1"/>
  <c r="G322" i="3"/>
  <c r="G460" i="3" s="1"/>
  <c r="F322" i="3"/>
  <c r="E322" i="3"/>
  <c r="I321" i="3"/>
  <c r="I459" i="3" s="1"/>
  <c r="H321" i="3"/>
  <c r="G321" i="3"/>
  <c r="F321" i="3"/>
  <c r="E321" i="3"/>
  <c r="E459" i="3" s="1"/>
  <c r="G320" i="3"/>
  <c r="F320" i="3"/>
  <c r="F458" i="3" s="1"/>
  <c r="E320" i="3"/>
  <c r="G319" i="3"/>
  <c r="G318" i="3" s="1"/>
  <c r="F319" i="3"/>
  <c r="E319" i="3"/>
  <c r="E457" i="3" s="1"/>
  <c r="F318" i="3"/>
  <c r="E318" i="3"/>
  <c r="J317" i="3"/>
  <c r="J316" i="3"/>
  <c r="J315" i="3"/>
  <c r="J314" i="3"/>
  <c r="J313" i="3"/>
  <c r="I312" i="3"/>
  <c r="H312" i="3"/>
  <c r="G312" i="3"/>
  <c r="F312" i="3"/>
  <c r="E312" i="3"/>
  <c r="J311" i="3"/>
  <c r="J310" i="3"/>
  <c r="J309" i="3"/>
  <c r="J308" i="3"/>
  <c r="J307" i="3"/>
  <c r="I306" i="3"/>
  <c r="H306" i="3"/>
  <c r="G306" i="3"/>
  <c r="F306" i="3"/>
  <c r="J306" i="3" s="1"/>
  <c r="E306" i="3"/>
  <c r="J305" i="3"/>
  <c r="J304" i="3"/>
  <c r="J303" i="3"/>
  <c r="J302" i="3"/>
  <c r="J301" i="3"/>
  <c r="I300" i="3"/>
  <c r="H300" i="3"/>
  <c r="G300" i="3"/>
  <c r="F300" i="3"/>
  <c r="J300" i="3" s="1"/>
  <c r="E300" i="3"/>
  <c r="J299" i="3"/>
  <c r="J298" i="3"/>
  <c r="J297" i="3"/>
  <c r="J296" i="3"/>
  <c r="J295" i="3"/>
  <c r="I294" i="3"/>
  <c r="J294" i="3" s="1"/>
  <c r="H294" i="3"/>
  <c r="G294" i="3"/>
  <c r="F294" i="3"/>
  <c r="E294" i="3"/>
  <c r="J293" i="3"/>
  <c r="J292" i="3"/>
  <c r="J291" i="3"/>
  <c r="J290" i="3"/>
  <c r="J289" i="3"/>
  <c r="G288" i="3"/>
  <c r="J288" i="3" s="1"/>
  <c r="J287" i="3"/>
  <c r="J286" i="3"/>
  <c r="J285" i="3"/>
  <c r="J284" i="3"/>
  <c r="J283" i="3"/>
  <c r="I282" i="3"/>
  <c r="H282" i="3"/>
  <c r="G282" i="3"/>
  <c r="F282" i="3"/>
  <c r="E282" i="3"/>
  <c r="J281" i="3"/>
  <c r="J280" i="3"/>
  <c r="J279" i="3"/>
  <c r="J278" i="3"/>
  <c r="J277" i="3"/>
  <c r="I276" i="3"/>
  <c r="H276" i="3"/>
  <c r="G276" i="3"/>
  <c r="F276" i="3"/>
  <c r="E276" i="3"/>
  <c r="J275" i="3"/>
  <c r="J274" i="3"/>
  <c r="J273" i="3"/>
  <c r="J272" i="3"/>
  <c r="J271" i="3"/>
  <c r="I270" i="3"/>
  <c r="H270" i="3"/>
  <c r="G270" i="3"/>
  <c r="F270" i="3"/>
  <c r="E270" i="3"/>
  <c r="J269" i="3"/>
  <c r="J268" i="3"/>
  <c r="J267" i="3"/>
  <c r="J266" i="3"/>
  <c r="J265" i="3"/>
  <c r="I264" i="3"/>
  <c r="H264" i="3"/>
  <c r="G264" i="3"/>
  <c r="F264" i="3"/>
  <c r="E264" i="3"/>
  <c r="J264" i="3" s="1"/>
  <c r="I263" i="3"/>
  <c r="I257" i="3" s="1"/>
  <c r="H263" i="3"/>
  <c r="H257" i="3" s="1"/>
  <c r="G263" i="3"/>
  <c r="F263" i="3"/>
  <c r="E263" i="3"/>
  <c r="I262" i="3"/>
  <c r="H262" i="3"/>
  <c r="G262" i="3"/>
  <c r="F262" i="3"/>
  <c r="E262" i="3"/>
  <c r="J262" i="3" s="1"/>
  <c r="I261" i="3"/>
  <c r="H261" i="3"/>
  <c r="G261" i="3"/>
  <c r="F261" i="3"/>
  <c r="E261" i="3"/>
  <c r="J261" i="3" s="1"/>
  <c r="I260" i="3"/>
  <c r="H260" i="3"/>
  <c r="G260" i="3"/>
  <c r="F260" i="3"/>
  <c r="E260" i="3"/>
  <c r="I259" i="3"/>
  <c r="H259" i="3"/>
  <c r="G259" i="3"/>
  <c r="G258" i="3" s="1"/>
  <c r="G252" i="3" s="1"/>
  <c r="F259" i="3"/>
  <c r="F258" i="3" s="1"/>
  <c r="F252" i="3" s="1"/>
  <c r="E259" i="3"/>
  <c r="J259" i="3" s="1"/>
  <c r="E258" i="3"/>
  <c r="G257" i="3"/>
  <c r="F257" i="3"/>
  <c r="E257" i="3"/>
  <c r="I256" i="3"/>
  <c r="H256" i="3"/>
  <c r="G256" i="3"/>
  <c r="F256" i="3"/>
  <c r="E256" i="3"/>
  <c r="I255" i="3"/>
  <c r="H255" i="3"/>
  <c r="G255" i="3"/>
  <c r="F255" i="3"/>
  <c r="E255" i="3"/>
  <c r="J255" i="3" s="1"/>
  <c r="I254" i="3"/>
  <c r="G254" i="3"/>
  <c r="F254" i="3"/>
  <c r="E254" i="3"/>
  <c r="I253" i="3"/>
  <c r="H253" i="3"/>
  <c r="G253" i="3"/>
  <c r="F253" i="3"/>
  <c r="E253" i="3"/>
  <c r="J253" i="3" s="1"/>
  <c r="E252" i="3"/>
  <c r="J251" i="3"/>
  <c r="J250" i="3"/>
  <c r="J249" i="3"/>
  <c r="J248" i="3"/>
  <c r="J247" i="3"/>
  <c r="J246" i="3"/>
  <c r="F246" i="3"/>
  <c r="J245" i="3"/>
  <c r="J244" i="3"/>
  <c r="J243" i="3"/>
  <c r="J242" i="3"/>
  <c r="J241" i="3"/>
  <c r="E240" i="3"/>
  <c r="J240" i="3" s="1"/>
  <c r="H239" i="3"/>
  <c r="H234" i="3" s="1"/>
  <c r="G239" i="3"/>
  <c r="J239" i="3" s="1"/>
  <c r="J238" i="3"/>
  <c r="J237" i="3"/>
  <c r="J236" i="3"/>
  <c r="F236" i="3"/>
  <c r="F230" i="3" s="1"/>
  <c r="J230" i="3" s="1"/>
  <c r="E236" i="3"/>
  <c r="E234" i="3" s="1"/>
  <c r="F235" i="3"/>
  <c r="F229" i="3" s="1"/>
  <c r="J229" i="3" s="1"/>
  <c r="F234" i="3"/>
  <c r="F228" i="3" s="1"/>
  <c r="J233" i="3"/>
  <c r="F233" i="3"/>
  <c r="J232" i="3"/>
  <c r="J231" i="3"/>
  <c r="H228" i="3"/>
  <c r="G228" i="3"/>
  <c r="E228" i="3"/>
  <c r="J227" i="3"/>
  <c r="J226" i="3"/>
  <c r="J225" i="3"/>
  <c r="J224" i="3"/>
  <c r="J223" i="3"/>
  <c r="J222" i="3"/>
  <c r="G222" i="3"/>
  <c r="F222" i="3"/>
  <c r="E222" i="3"/>
  <c r="J221" i="3"/>
  <c r="J220" i="3"/>
  <c r="J219" i="3"/>
  <c r="J218" i="3"/>
  <c r="J217" i="3"/>
  <c r="I216" i="3"/>
  <c r="H216" i="3"/>
  <c r="G216" i="3"/>
  <c r="F216" i="3"/>
  <c r="E216" i="3"/>
  <c r="J216" i="3" s="1"/>
  <c r="J215" i="3"/>
  <c r="J214" i="3"/>
  <c r="J213" i="3"/>
  <c r="J212" i="3"/>
  <c r="J211" i="3"/>
  <c r="I210" i="3"/>
  <c r="H210" i="3"/>
  <c r="G210" i="3"/>
  <c r="F210" i="3"/>
  <c r="J210" i="3" s="1"/>
  <c r="E210" i="3"/>
  <c r="J209" i="3"/>
  <c r="J208" i="3"/>
  <c r="J207" i="3"/>
  <c r="J206" i="3"/>
  <c r="J205" i="3"/>
  <c r="I204" i="3"/>
  <c r="H204" i="3"/>
  <c r="G204" i="3"/>
  <c r="F204" i="3"/>
  <c r="E204" i="3"/>
  <c r="I203" i="3"/>
  <c r="I197" i="3" s="1"/>
  <c r="I192" i="3" s="1"/>
  <c r="H203" i="3"/>
  <c r="H197" i="3" s="1"/>
  <c r="H192" i="3" s="1"/>
  <c r="G203" i="3"/>
  <c r="F203" i="3"/>
  <c r="E203" i="3"/>
  <c r="I202" i="3"/>
  <c r="H202" i="3"/>
  <c r="G202" i="3"/>
  <c r="F202" i="3"/>
  <c r="E202" i="3"/>
  <c r="J202" i="3" s="1"/>
  <c r="I201" i="3"/>
  <c r="H201" i="3"/>
  <c r="G201" i="3"/>
  <c r="F201" i="3"/>
  <c r="E201" i="3"/>
  <c r="J201" i="3" s="1"/>
  <c r="I200" i="3"/>
  <c r="H200" i="3"/>
  <c r="G200" i="3"/>
  <c r="F200" i="3"/>
  <c r="E200" i="3"/>
  <c r="J200" i="3" s="1"/>
  <c r="I199" i="3"/>
  <c r="H199" i="3"/>
  <c r="G199" i="3"/>
  <c r="G198" i="3" s="1"/>
  <c r="F199" i="3"/>
  <c r="F198" i="3" s="1"/>
  <c r="E199" i="3"/>
  <c r="J199" i="3" s="1"/>
  <c r="I198" i="3"/>
  <c r="E198" i="3"/>
  <c r="G197" i="3"/>
  <c r="F197" i="3"/>
  <c r="E197" i="3"/>
  <c r="I196" i="3"/>
  <c r="H196" i="3"/>
  <c r="G196" i="3"/>
  <c r="F196" i="3"/>
  <c r="E196" i="3"/>
  <c r="J196" i="3" s="1"/>
  <c r="I195" i="3"/>
  <c r="H195" i="3"/>
  <c r="G195" i="3"/>
  <c r="F195" i="3"/>
  <c r="E195" i="3"/>
  <c r="J195" i="3" s="1"/>
  <c r="I194" i="3"/>
  <c r="H194" i="3"/>
  <c r="G194" i="3"/>
  <c r="F194" i="3"/>
  <c r="E194" i="3"/>
  <c r="J194" i="3" s="1"/>
  <c r="I193" i="3"/>
  <c r="H193" i="3"/>
  <c r="G193" i="3"/>
  <c r="G192" i="3" s="1"/>
  <c r="F193" i="3"/>
  <c r="F192" i="3" s="1"/>
  <c r="E193" i="3"/>
  <c r="J193" i="3" s="1"/>
  <c r="E192" i="3"/>
  <c r="J191" i="3"/>
  <c r="J190" i="3"/>
  <c r="J189" i="3"/>
  <c r="J188" i="3"/>
  <c r="J187" i="3"/>
  <c r="J186" i="3"/>
  <c r="J185" i="3"/>
  <c r="J184" i="3"/>
  <c r="J183" i="3"/>
  <c r="J182" i="3"/>
  <c r="J181" i="3"/>
  <c r="I180" i="3"/>
  <c r="H180" i="3"/>
  <c r="G180" i="3"/>
  <c r="F180" i="3"/>
  <c r="J180" i="3" s="1"/>
  <c r="E180" i="3"/>
  <c r="J179" i="3"/>
  <c r="J178" i="3"/>
  <c r="J177" i="3"/>
  <c r="J176" i="3"/>
  <c r="J175" i="3"/>
  <c r="I174" i="3"/>
  <c r="H174" i="3"/>
  <c r="G174" i="3"/>
  <c r="F174" i="3"/>
  <c r="E174" i="3"/>
  <c r="E150" i="3" s="1"/>
  <c r="J173" i="3"/>
  <c r="J172" i="3"/>
  <c r="J171" i="3"/>
  <c r="J170" i="3"/>
  <c r="J169" i="3"/>
  <c r="I168" i="3"/>
  <c r="H168" i="3"/>
  <c r="G168" i="3"/>
  <c r="F168" i="3"/>
  <c r="J168" i="3" s="1"/>
  <c r="E168" i="3"/>
  <c r="J167" i="3"/>
  <c r="J166" i="3"/>
  <c r="J165" i="3"/>
  <c r="J164" i="3"/>
  <c r="J163" i="3"/>
  <c r="I162" i="3"/>
  <c r="H162" i="3"/>
  <c r="G162" i="3"/>
  <c r="G150" i="3" s="1"/>
  <c r="G144" i="3" s="1"/>
  <c r="F162" i="3"/>
  <c r="E162" i="3"/>
  <c r="J162" i="3" s="1"/>
  <c r="J161" i="3"/>
  <c r="J160" i="3"/>
  <c r="J159" i="3"/>
  <c r="J158" i="3"/>
  <c r="J157" i="3"/>
  <c r="I156" i="3"/>
  <c r="H156" i="3"/>
  <c r="G156" i="3"/>
  <c r="F156" i="3"/>
  <c r="E156" i="3"/>
  <c r="I155" i="3"/>
  <c r="I149" i="3" s="1"/>
  <c r="H155" i="3"/>
  <c r="H149" i="3" s="1"/>
  <c r="G155" i="3"/>
  <c r="F155" i="3"/>
  <c r="E155" i="3"/>
  <c r="I154" i="3"/>
  <c r="H154" i="3"/>
  <c r="G154" i="3"/>
  <c r="F154" i="3"/>
  <c r="J154" i="3" s="1"/>
  <c r="E154" i="3"/>
  <c r="I153" i="3"/>
  <c r="H153" i="3"/>
  <c r="G153" i="3"/>
  <c r="F153" i="3"/>
  <c r="J153" i="3" s="1"/>
  <c r="E153" i="3"/>
  <c r="I152" i="3"/>
  <c r="H152" i="3"/>
  <c r="G152" i="3"/>
  <c r="F152" i="3"/>
  <c r="E152" i="3"/>
  <c r="I151" i="3"/>
  <c r="H151" i="3"/>
  <c r="G151" i="3"/>
  <c r="F151" i="3"/>
  <c r="J151" i="3" s="1"/>
  <c r="E151" i="3"/>
  <c r="F150" i="3"/>
  <c r="G149" i="3"/>
  <c r="F149" i="3"/>
  <c r="E149" i="3"/>
  <c r="I148" i="3"/>
  <c r="H148" i="3"/>
  <c r="G148" i="3"/>
  <c r="F148" i="3"/>
  <c r="J148" i="3" s="1"/>
  <c r="E148" i="3"/>
  <c r="I147" i="3"/>
  <c r="H147" i="3"/>
  <c r="G147" i="3"/>
  <c r="F147" i="3"/>
  <c r="E147" i="3"/>
  <c r="I146" i="3"/>
  <c r="H146" i="3"/>
  <c r="G146" i="3"/>
  <c r="F146" i="3"/>
  <c r="E146" i="3"/>
  <c r="I145" i="3"/>
  <c r="H145" i="3"/>
  <c r="G145" i="3"/>
  <c r="F145" i="3"/>
  <c r="J145" i="3" s="1"/>
  <c r="E145" i="3"/>
  <c r="F144" i="3"/>
  <c r="J143" i="3"/>
  <c r="J142" i="3"/>
  <c r="J141" i="3"/>
  <c r="J140" i="3"/>
  <c r="J139" i="3"/>
  <c r="I138" i="3"/>
  <c r="H138" i="3"/>
  <c r="G138" i="3"/>
  <c r="F138" i="3"/>
  <c r="E138" i="3"/>
  <c r="J137" i="3"/>
  <c r="J136" i="3"/>
  <c r="J135" i="3"/>
  <c r="J134" i="3"/>
  <c r="J133" i="3"/>
  <c r="G132" i="3"/>
  <c r="F132" i="3"/>
  <c r="J132" i="3" s="1"/>
  <c r="E132" i="3"/>
  <c r="J131" i="3"/>
  <c r="J130" i="3"/>
  <c r="J129" i="3"/>
  <c r="J128" i="3"/>
  <c r="J127" i="3"/>
  <c r="I126" i="3"/>
  <c r="H126" i="3"/>
  <c r="G126" i="3"/>
  <c r="F126" i="3"/>
  <c r="E126" i="3"/>
  <c r="J125" i="3"/>
  <c r="J124" i="3"/>
  <c r="J123" i="3"/>
  <c r="J122" i="3"/>
  <c r="J121" i="3"/>
  <c r="G120" i="3"/>
  <c r="F120" i="3"/>
  <c r="J120" i="3" s="1"/>
  <c r="E120" i="3"/>
  <c r="J119" i="3"/>
  <c r="J118" i="3"/>
  <c r="J117" i="3"/>
  <c r="J116" i="3"/>
  <c r="J115" i="3"/>
  <c r="I114" i="3"/>
  <c r="H114" i="3"/>
  <c r="G114" i="3"/>
  <c r="F114" i="3"/>
  <c r="E114" i="3"/>
  <c r="J113" i="3"/>
  <c r="J112" i="3"/>
  <c r="J111" i="3"/>
  <c r="J110" i="3"/>
  <c r="J109" i="3"/>
  <c r="I108" i="3"/>
  <c r="H108" i="3"/>
  <c r="G108" i="3"/>
  <c r="F108" i="3"/>
  <c r="E108" i="3"/>
  <c r="J107" i="3"/>
  <c r="J106" i="3"/>
  <c r="J105" i="3"/>
  <c r="J104" i="3"/>
  <c r="J103" i="3"/>
  <c r="I102" i="3"/>
  <c r="H102" i="3"/>
  <c r="G102" i="3"/>
  <c r="F102" i="3"/>
  <c r="E102" i="3"/>
  <c r="J101" i="3"/>
  <c r="J96" i="3"/>
  <c r="I96" i="3"/>
  <c r="H96" i="3"/>
  <c r="G96" i="3"/>
  <c r="F96" i="3"/>
  <c r="E96" i="3"/>
  <c r="I95" i="3"/>
  <c r="I89" i="3" s="1"/>
  <c r="I84" i="3" s="1"/>
  <c r="H95" i="3"/>
  <c r="H89" i="3" s="1"/>
  <c r="G95" i="3"/>
  <c r="F95" i="3"/>
  <c r="E95" i="3"/>
  <c r="I94" i="3"/>
  <c r="H94" i="3"/>
  <c r="G94" i="3"/>
  <c r="F94" i="3"/>
  <c r="J94" i="3" s="1"/>
  <c r="E94" i="3"/>
  <c r="I93" i="3"/>
  <c r="H93" i="3"/>
  <c r="G93" i="3"/>
  <c r="F93" i="3"/>
  <c r="J93" i="3" s="1"/>
  <c r="E93" i="3"/>
  <c r="I92" i="3"/>
  <c r="H92" i="3"/>
  <c r="G92" i="3"/>
  <c r="F92" i="3"/>
  <c r="J92" i="3" s="1"/>
  <c r="E92" i="3"/>
  <c r="I91" i="3"/>
  <c r="H91" i="3"/>
  <c r="H85" i="3" s="1"/>
  <c r="G91" i="3"/>
  <c r="G90" i="3" s="1"/>
  <c r="F91" i="3"/>
  <c r="E91" i="3"/>
  <c r="G89" i="3"/>
  <c r="F89" i="3"/>
  <c r="E89" i="3"/>
  <c r="I88" i="3"/>
  <c r="H88" i="3"/>
  <c r="G88" i="3"/>
  <c r="F88" i="3"/>
  <c r="J88" i="3" s="1"/>
  <c r="E88" i="3"/>
  <c r="I87" i="3"/>
  <c r="H87" i="3"/>
  <c r="G87" i="3"/>
  <c r="F87" i="3"/>
  <c r="J87" i="3" s="1"/>
  <c r="E87" i="3"/>
  <c r="I86" i="3"/>
  <c r="H86" i="3"/>
  <c r="G86" i="3"/>
  <c r="F86" i="3"/>
  <c r="J86" i="3" s="1"/>
  <c r="E86" i="3"/>
  <c r="I85" i="3"/>
  <c r="G85" i="3"/>
  <c r="G84" i="3" s="1"/>
  <c r="F85" i="3"/>
  <c r="E85" i="3"/>
  <c r="F84" i="3"/>
  <c r="J83" i="3"/>
  <c r="J82" i="3"/>
  <c r="J81" i="3"/>
  <c r="J80" i="3"/>
  <c r="J79" i="3"/>
  <c r="I78" i="3"/>
  <c r="H78" i="3"/>
  <c r="G78" i="3"/>
  <c r="F78" i="3"/>
  <c r="E78" i="3"/>
  <c r="G77" i="3"/>
  <c r="J77" i="3" s="1"/>
  <c r="E77" i="3"/>
  <c r="J76" i="3"/>
  <c r="J75" i="3"/>
  <c r="J74" i="3"/>
  <c r="J73" i="3"/>
  <c r="I72" i="3"/>
  <c r="H72" i="3"/>
  <c r="F72" i="3"/>
  <c r="E72" i="3"/>
  <c r="J71" i="3"/>
  <c r="J70" i="3"/>
  <c r="J69" i="3"/>
  <c r="J68" i="3"/>
  <c r="J67" i="3"/>
  <c r="I66" i="3"/>
  <c r="H66" i="3"/>
  <c r="G66" i="3"/>
  <c r="F66" i="3"/>
  <c r="E66" i="3"/>
  <c r="F65" i="3"/>
  <c r="J65" i="3" s="1"/>
  <c r="J64" i="3"/>
  <c r="J63" i="3"/>
  <c r="J62" i="3"/>
  <c r="J61" i="3"/>
  <c r="I60" i="3"/>
  <c r="H60" i="3"/>
  <c r="G60" i="3"/>
  <c r="E60" i="3"/>
  <c r="J59" i="3"/>
  <c r="J58" i="3"/>
  <c r="J57" i="3"/>
  <c r="J56" i="3"/>
  <c r="J55" i="3"/>
  <c r="I54" i="3"/>
  <c r="H54" i="3"/>
  <c r="G54" i="3"/>
  <c r="F54" i="3"/>
  <c r="J54" i="3" s="1"/>
  <c r="E54" i="3"/>
  <c r="I53" i="3"/>
  <c r="H53" i="3"/>
  <c r="G53" i="3"/>
  <c r="F53" i="3"/>
  <c r="F48" i="3" s="1"/>
  <c r="E53" i="3"/>
  <c r="I52" i="3"/>
  <c r="H52" i="3"/>
  <c r="G52" i="3"/>
  <c r="F52" i="3"/>
  <c r="J52" i="3" s="1"/>
  <c r="E52" i="3"/>
  <c r="I51" i="3"/>
  <c r="H51" i="3"/>
  <c r="G51" i="3"/>
  <c r="F51" i="3"/>
  <c r="J51" i="3" s="1"/>
  <c r="E51" i="3"/>
  <c r="I50" i="3"/>
  <c r="H50" i="3"/>
  <c r="G50" i="3"/>
  <c r="F50" i="3"/>
  <c r="E50" i="3"/>
  <c r="I49" i="3"/>
  <c r="H49" i="3"/>
  <c r="G49" i="3"/>
  <c r="F49" i="3"/>
  <c r="J49" i="3" s="1"/>
  <c r="E49" i="3"/>
  <c r="I48" i="3"/>
  <c r="H48" i="3"/>
  <c r="G48" i="3"/>
  <c r="E48" i="3"/>
  <c r="I47" i="3"/>
  <c r="H47" i="3"/>
  <c r="F47" i="3"/>
  <c r="F42" i="3" s="1"/>
  <c r="E47" i="3"/>
  <c r="J46" i="3"/>
  <c r="J45" i="3"/>
  <c r="J44" i="3"/>
  <c r="J43" i="3"/>
  <c r="I42" i="3"/>
  <c r="H42" i="3"/>
  <c r="E42" i="3"/>
  <c r="J41" i="3"/>
  <c r="J40" i="3"/>
  <c r="J39" i="3"/>
  <c r="J38" i="3"/>
  <c r="J37" i="3"/>
  <c r="I36" i="3"/>
  <c r="H36" i="3"/>
  <c r="G36" i="3"/>
  <c r="F36" i="3"/>
  <c r="E36" i="3"/>
  <c r="G35" i="3"/>
  <c r="G11" i="3" s="1"/>
  <c r="E35" i="3"/>
  <c r="J35" i="3" s="1"/>
  <c r="I34" i="3"/>
  <c r="H34" i="3"/>
  <c r="H10" i="3" s="1"/>
  <c r="G34" i="3"/>
  <c r="F34" i="3"/>
  <c r="J34" i="3" s="1"/>
  <c r="E34" i="3"/>
  <c r="I33" i="3"/>
  <c r="H33" i="3"/>
  <c r="G33" i="3"/>
  <c r="F33" i="3"/>
  <c r="F9" i="3" s="1"/>
  <c r="I32" i="3"/>
  <c r="H32" i="3"/>
  <c r="G32" i="3"/>
  <c r="F32" i="3"/>
  <c r="I31" i="3"/>
  <c r="H31" i="3"/>
  <c r="G31" i="3"/>
  <c r="F31" i="3"/>
  <c r="I30" i="3"/>
  <c r="E30" i="3"/>
  <c r="J29" i="3"/>
  <c r="J28" i="3"/>
  <c r="J27" i="3"/>
  <c r="J26" i="3"/>
  <c r="J25" i="3"/>
  <c r="J24" i="3"/>
  <c r="J23" i="3"/>
  <c r="J22" i="3"/>
  <c r="J21" i="3"/>
  <c r="J20" i="3"/>
  <c r="J19" i="3"/>
  <c r="I18" i="3"/>
  <c r="H18" i="3"/>
  <c r="G18" i="3"/>
  <c r="F18" i="3"/>
  <c r="J18" i="3" s="1"/>
  <c r="E18" i="3"/>
  <c r="J17" i="3"/>
  <c r="E17" i="3"/>
  <c r="J16" i="3"/>
  <c r="J15" i="3"/>
  <c r="J14" i="3"/>
  <c r="J13" i="3"/>
  <c r="I12" i="3"/>
  <c r="H12" i="3"/>
  <c r="G12" i="3"/>
  <c r="F12" i="3"/>
  <c r="J12" i="3" s="1"/>
  <c r="E12" i="3"/>
  <c r="I11" i="3"/>
  <c r="H11" i="3"/>
  <c r="F11" i="3"/>
  <c r="J11" i="3" s="1"/>
  <c r="I10" i="3"/>
  <c r="G10" i="3"/>
  <c r="F10" i="3"/>
  <c r="E10" i="3"/>
  <c r="I9" i="3"/>
  <c r="H9" i="3"/>
  <c r="G9" i="3"/>
  <c r="E9" i="3"/>
  <c r="J9" i="3" s="1"/>
  <c r="I8" i="3"/>
  <c r="H8" i="3"/>
  <c r="F8" i="3"/>
  <c r="E8" i="3"/>
  <c r="I7" i="3"/>
  <c r="G7" i="3"/>
  <c r="F7" i="3"/>
  <c r="E7" i="3"/>
  <c r="I6" i="3"/>
  <c r="J78" i="3" l="1"/>
  <c r="G47" i="3"/>
  <c r="G42" i="3" s="1"/>
  <c r="J42" i="3" s="1"/>
  <c r="J66" i="3"/>
  <c r="J426" i="3"/>
  <c r="J420" i="3"/>
  <c r="H372" i="3"/>
  <c r="J372" i="3" s="1"/>
  <c r="J377" i="3"/>
  <c r="J342" i="3"/>
  <c r="J328" i="3"/>
  <c r="I324" i="3"/>
  <c r="J324" i="3" s="1"/>
  <c r="J326" i="3"/>
  <c r="H318" i="3"/>
  <c r="J325" i="3"/>
  <c r="J378" i="3"/>
  <c r="J374" i="3"/>
  <c r="I320" i="3"/>
  <c r="I458" i="3" s="1"/>
  <c r="I323" i="3"/>
  <c r="J323" i="3" s="1"/>
  <c r="J336" i="3"/>
  <c r="J329" i="3"/>
  <c r="J282" i="3"/>
  <c r="I258" i="3"/>
  <c r="I252" i="3" s="1"/>
  <c r="J312" i="3"/>
  <c r="H258" i="3"/>
  <c r="H252" i="3" s="1"/>
  <c r="J252" i="3" s="1"/>
  <c r="H254" i="3"/>
  <c r="J254" i="3" s="1"/>
  <c r="J276" i="3"/>
  <c r="J260" i="3"/>
  <c r="J270" i="3"/>
  <c r="J263" i="3"/>
  <c r="J257" i="3"/>
  <c r="J197" i="3"/>
  <c r="J192" i="3"/>
  <c r="J204" i="3"/>
  <c r="H198" i="3"/>
  <c r="J198" i="3" s="1"/>
  <c r="J203" i="3"/>
  <c r="J146" i="3"/>
  <c r="J152" i="3"/>
  <c r="I150" i="3"/>
  <c r="I144" i="3" s="1"/>
  <c r="J155" i="3"/>
  <c r="J156" i="3"/>
  <c r="H150" i="3"/>
  <c r="H144" i="3" s="1"/>
  <c r="J138" i="3"/>
  <c r="H90" i="3"/>
  <c r="J126" i="3"/>
  <c r="J95" i="3"/>
  <c r="H84" i="3"/>
  <c r="G457" i="3"/>
  <c r="F459" i="3"/>
  <c r="H461" i="3"/>
  <c r="G30" i="3"/>
  <c r="G6" i="3" s="1"/>
  <c r="G8" i="3"/>
  <c r="J8" i="3" s="1"/>
  <c r="J10" i="3"/>
  <c r="J60" i="3"/>
  <c r="J85" i="3"/>
  <c r="J50" i="3"/>
  <c r="J48" i="3"/>
  <c r="J53" i="3"/>
  <c r="J91" i="3"/>
  <c r="J108" i="3"/>
  <c r="J149" i="3"/>
  <c r="E144" i="3"/>
  <c r="J144" i="3" s="1"/>
  <c r="E460" i="3"/>
  <c r="I460" i="3"/>
  <c r="F460" i="3"/>
  <c r="H30" i="3"/>
  <c r="H6" i="3" s="1"/>
  <c r="H7" i="3"/>
  <c r="J7" i="3" s="1"/>
  <c r="J31" i="3"/>
  <c r="J32" i="3"/>
  <c r="J33" i="3"/>
  <c r="J36" i="3"/>
  <c r="J89" i="3"/>
  <c r="F90" i="3"/>
  <c r="J102" i="3"/>
  <c r="E90" i="3"/>
  <c r="J114" i="3"/>
  <c r="I90" i="3"/>
  <c r="J147" i="3"/>
  <c r="J228" i="3"/>
  <c r="G459" i="3"/>
  <c r="F457" i="3"/>
  <c r="H459" i="3"/>
  <c r="F461" i="3"/>
  <c r="J322" i="3"/>
  <c r="J432" i="3"/>
  <c r="E458" i="3"/>
  <c r="F30" i="3"/>
  <c r="F6" i="3" s="1"/>
  <c r="F60" i="3"/>
  <c r="G72" i="3"/>
  <c r="J72" i="3" s="1"/>
  <c r="J174" i="3"/>
  <c r="G234" i="3"/>
  <c r="J234" i="3" s="1"/>
  <c r="J235" i="3"/>
  <c r="J256" i="3"/>
  <c r="E414" i="3"/>
  <c r="J414" i="3" s="1"/>
  <c r="H457" i="3"/>
  <c r="J319" i="3"/>
  <c r="J321" i="3"/>
  <c r="J47" i="3" l="1"/>
  <c r="G456" i="3"/>
  <c r="G461" i="3"/>
  <c r="J460" i="3"/>
  <c r="J320" i="3"/>
  <c r="J459" i="3"/>
  <c r="I318" i="3"/>
  <c r="I456" i="3" s="1"/>
  <c r="J330" i="3"/>
  <c r="I461" i="3"/>
  <c r="J258" i="3"/>
  <c r="H458" i="3"/>
  <c r="J457" i="3"/>
  <c r="J150" i="3"/>
  <c r="H456" i="3"/>
  <c r="J6" i="3"/>
  <c r="F456" i="3"/>
  <c r="J30" i="3"/>
  <c r="G458" i="3"/>
  <c r="E84" i="3"/>
  <c r="J90" i="3"/>
  <c r="J461" i="3" l="1"/>
  <c r="J318" i="3"/>
  <c r="J458" i="3"/>
  <c r="J84" i="3"/>
  <c r="E456" i="3"/>
  <c r="J456" i="3" s="1"/>
</calcChain>
</file>

<file path=xl/sharedStrings.xml><?xml version="1.0" encoding="utf-8"?>
<sst xmlns="http://schemas.openxmlformats.org/spreadsheetml/2006/main" count="746" uniqueCount="119">
  <si>
    <t>Программные  мероприятия, объемы и источники финансирования  муниципальной программы "Социально-экономическое  развитие муниципального образования  "Сусанинское сельское поселение" "</t>
  </si>
  <si>
    <t>№ п/п</t>
  </si>
  <si>
    <t>Мероприятия по реализации программы</t>
  </si>
  <si>
    <t>Источники финансирования</t>
  </si>
  <si>
    <t>Срок исполнения мероприятия</t>
  </si>
  <si>
    <t>Объем финансирования мероприятий в 2018 году (тыс. руб.)*</t>
  </si>
  <si>
    <t>Объем финансирования мероприятий в 2019 году (тыс. руб.)*</t>
  </si>
  <si>
    <t>Объем финансирования мероприятий в  2020 году (тыс. руб.)*</t>
  </si>
  <si>
    <t>Объем финансирования мероприятий в  2021 году (тыс. руб.)*</t>
  </si>
  <si>
    <t>Объем финансирования мероприятий в  2022 году (тыс. руб.)*</t>
  </si>
  <si>
    <t>Всего (тыс. руб.)</t>
  </si>
  <si>
    <t>Ответственный за выполнение мероприятий  подпрограммы</t>
  </si>
  <si>
    <t>Подпрограмма № 1  «Стимулирование экономической активности на территории Сусанинского  сельского  поселения"</t>
  </si>
  <si>
    <t>Итого</t>
  </si>
  <si>
    <t>2018-2022</t>
  </si>
  <si>
    <t>Средства федерального бюджета</t>
  </si>
  <si>
    <t>Средства бюджета Ленинградской области</t>
  </si>
  <si>
    <t>Внебюджетные источники</t>
  </si>
  <si>
    <t xml:space="preserve">Средства бюджета Г М Р </t>
  </si>
  <si>
    <t>Средства  бюджета Сусанинского  поселения</t>
  </si>
  <si>
    <t>Задача 1          Развитие и поддержка малого предпринимательства</t>
  </si>
  <si>
    <t xml:space="preserve">Средства бюджета  Г М Р </t>
  </si>
  <si>
    <t>1.1.</t>
  </si>
  <si>
    <t>Мероприятие 1                           Мероприятия по развитию и поддержке предпринимательства с целью оказания методической, информационной и юридической помощи.</t>
  </si>
  <si>
    <t>1.2.</t>
  </si>
  <si>
    <t>Мероприятие 2                           Реализация дополнительных мероприятий,  направленных на снижение напряженности на рынке труда</t>
  </si>
  <si>
    <t>2018-2020</t>
  </si>
  <si>
    <t>Средства бюджета Гатчинского муниципального района</t>
  </si>
  <si>
    <t>3</t>
  </si>
  <si>
    <t xml:space="preserve">Задача 2                                         Подготовка технических планов, межевых планов  земельных участков </t>
  </si>
  <si>
    <t xml:space="preserve">3.1. </t>
  </si>
  <si>
    <t>Мероприятие  1                       Мероприятия в  области строительства,  архитектуры и градостроительства</t>
  </si>
  <si>
    <t>Подпрограмма № 2 «Обеспечение безопасности на территории Сусанинского  сельского  поселения"</t>
  </si>
  <si>
    <t xml:space="preserve">Задача 1  Обеспечение первичных мер пожарной безопасности на территории  поселения </t>
  </si>
  <si>
    <t>Средства бюджета Г М Р</t>
  </si>
  <si>
    <t>Мероприятие 1                                             Мероприятия  по обеспечению первичных мер пожарной безопасности</t>
  </si>
  <si>
    <t>Задача 2  Обеспечение мероприятий по чрезвычайным ситуациям</t>
  </si>
  <si>
    <t xml:space="preserve">Средства бюджета   Г М Р </t>
  </si>
  <si>
    <t>2.1.</t>
  </si>
  <si>
    <t>Мероприятие 1                                                                                                         Защита населения и территории от чрезвычайных ситуаций</t>
  </si>
  <si>
    <t>Задача 3  Обеспечение мероприятий по противодействию терроризму  и экстремизму</t>
  </si>
  <si>
    <t>3.1.</t>
  </si>
  <si>
    <t xml:space="preserve">Мероприятие 1                                                         Мероприятия по профилактике терроризма и экстремизма </t>
  </si>
  <si>
    <t>Подпрограмма № 3 «Благоустройство  территории Сусанинского  сельского  поселения"</t>
  </si>
  <si>
    <t xml:space="preserve">Задача 1  Благоустройство территории поселения  </t>
  </si>
  <si>
    <t xml:space="preserve">Средства бюджета Г МР </t>
  </si>
  <si>
    <t>Мероприятие 1                           Проведение  мероприятий по организации  уличного освещения</t>
  </si>
  <si>
    <t>1.3.</t>
  </si>
  <si>
    <t>Мероприятия 2                              Мероприятия по организации и содержанию мест захоронение</t>
  </si>
  <si>
    <t>1.4.</t>
  </si>
  <si>
    <t>Мероприятие 3                                         Прочие мероприятия  по благоустройству территории поселения</t>
  </si>
  <si>
    <t>Мероприятие 4                     Мероприятия по энергосбережению и повышению энергетической эффективности муниципальных объектов</t>
  </si>
  <si>
    <t>1.5.</t>
  </si>
  <si>
    <t>Мероприятие 5                       Реализация мероприятий  по по борьбе с борщевиком Сосновского</t>
  </si>
  <si>
    <t>1.6.</t>
  </si>
  <si>
    <t xml:space="preserve">Мероприятие 6                            Мероприятия по укреплению материально- технической  базы - в том числе реализация мероприятий по развитию общественной инфраструктуры  по 147-оз от 28.12.2018 года </t>
  </si>
  <si>
    <t>1.7.</t>
  </si>
  <si>
    <t>Мероприятие 7                              Другие  вопросы  в области жилищно-коммунального хозяйства -  обеспечение деятельности подведомственных учреждений</t>
  </si>
  <si>
    <t xml:space="preserve">Подпрограмма № 4  «Развитие культуры, организация праздничных мероприятий на территории Сусанинского  сельского  поселения" </t>
  </si>
  <si>
    <t xml:space="preserve">Задача № 1                                               Создание благоприятных условий для развития культуры                         </t>
  </si>
  <si>
    <t>Мероприятие 1                    Мероприятия  по обеспечению деятельности учреждений культуры (Дома культуры)</t>
  </si>
  <si>
    <t>Мероприятие  2                           Обеспечение деятельности муниципальных библиотек</t>
  </si>
  <si>
    <t>Мероприятие  3                    Обеспечение выплат  стимулирующего характера работникам муниципальных учреждений культуры</t>
  </si>
  <si>
    <t>Мероприятие 4                        Проведение культурно-массовых мероприятий к праздничным и памятным датам</t>
  </si>
  <si>
    <t>Мероприятие  5                               Укрепление материально-технической базы в области культуры, в том числе реализация мероприятий по развитию общественной инфраструктуры</t>
  </si>
  <si>
    <t>1.5.1</t>
  </si>
  <si>
    <t>Реализация мероприятий по развитию общественной инфраструктуры - приобретение одежды сцены, аппаратуры, мебели и замена дверных блоков в Сусанинском ДК</t>
  </si>
  <si>
    <t>Подпрограмма № 5 «Развитие физической культуры, спорта и молодежной политики на территории Сусанинского  сельского  поселения"</t>
  </si>
  <si>
    <t xml:space="preserve">Задача 1    Создание условий для профилактики безнадзорности и занятий массовым спортом </t>
  </si>
  <si>
    <t>Мероприятие 1                      Проведение  мероприятий для детей и молодежи</t>
  </si>
  <si>
    <t>Мероприятие 2                      Проведение  комплекса мер по профилактике безнадзорности и правонарушений несовершеннолетних</t>
  </si>
  <si>
    <t xml:space="preserve">Мероприятие 3                      Проведение  мероприятий в области  развития физической культуры  и спорта </t>
  </si>
  <si>
    <t xml:space="preserve">Мероприятие  4                                      Поддержка муниципальных образований по развитию общественной инфраструктуры - мероприятия по 147-оз </t>
  </si>
  <si>
    <t xml:space="preserve">Подпрограмма № 6 «Устойчивое развитие сельской территории" </t>
  </si>
  <si>
    <t xml:space="preserve">Задача 1  Обеспечение развития сельских территорий  </t>
  </si>
  <si>
    <t>6.1.</t>
  </si>
  <si>
    <t>Мероприятие  1                            Мероприятия по текущему, капитальному ремонту объектов культуры</t>
  </si>
  <si>
    <t>6.2.</t>
  </si>
  <si>
    <t>Мероприятие  2                            Строительство и реконструкция  спортивных сооружений</t>
  </si>
  <si>
    <t xml:space="preserve">Подпрограмма № 7 «Содержание автомобильных дорог на территории Сусанинского  сельского  поселения" </t>
  </si>
  <si>
    <t xml:space="preserve">Задача 1  Обеспечение содержания и развития автомобильных дорог  общего  пользования местного значения </t>
  </si>
  <si>
    <t xml:space="preserve">Мероприятие  1                                Строительство  и содержание автомобильных дорог  и  инженерных сооружений на них в границах муниципального образования </t>
  </si>
  <si>
    <t>Мероприятие 2                               Капитальный ремонт и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t>
  </si>
  <si>
    <t xml:space="preserve">Мероприятие 3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 по адресу пос. Кобралово, Урожай 2,  от 1-й линии (ул. Лесная) до 10-й линии длиной 750м </t>
  </si>
  <si>
    <t>Мероприятие 4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 по адресу дер. Красницы,  от железнодорожного переезда по ул. Береговая до ул. Заречной дом 22а,  на ул. Лесную до дома 4,  длиной 1000 м</t>
  </si>
  <si>
    <t>1.5</t>
  </si>
  <si>
    <t>Мероприятие 5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 по адресу дер.Заборье, ул. Центральная</t>
  </si>
  <si>
    <t xml:space="preserve">Мероприятие  6                                 Капитальный ремонт и ремонт дворовых территорий многоквартирных домов и проездов к ним </t>
  </si>
  <si>
    <t>Мероприятие  7                               Содействие развитию иных форм местного самоуправления и реализация проектов местных инициатив граждан   (95-оз)</t>
  </si>
  <si>
    <t xml:space="preserve">Мероприятие  8                               Содействие развитию иных форм  местного самоуправления на части  территории  населенных пунктов,  являющихся административными центрами  (03-оз) </t>
  </si>
  <si>
    <t>Мероприятие  9                               Обеспечение безопасности дорожного движения</t>
  </si>
  <si>
    <t>Подпрограмма № 8        «Жилищно-коммунальное хозяйство  на территории Сусанинского  сельского  поселения"</t>
  </si>
  <si>
    <t>Задача  1      Мероприятия в области жилищного хозяйства</t>
  </si>
  <si>
    <t>Мероприятие 1                     Мероприятия в области жилищного хозяйства</t>
  </si>
  <si>
    <t xml:space="preserve">Мероприятие 2                           Перечисление ежемесячных взносов в фонд капитального  ремонта общего имущества в многоквартирном  доме на счет регионального  оператора </t>
  </si>
  <si>
    <t>Мероприятие 3                           Предоставление  социальных выплат на приобретение (строительство) жилья молодым семьям</t>
  </si>
  <si>
    <t xml:space="preserve">Мероприятие 5                           Расселение аварийного жилищного фонда </t>
  </si>
  <si>
    <t>Мероприятие 6                          Установка автоматизированных индивидуальных  тепловых пунктов</t>
  </si>
  <si>
    <t xml:space="preserve">Мероприятие 7                          Поддержка гражданам, пострадавшим в результате пожара муниципального жилищного фонда </t>
  </si>
  <si>
    <t>Задача 2  Мероприятия в области коммунального   хозяйства</t>
  </si>
  <si>
    <t xml:space="preserve">Мероприятия 1                               Мероприятия в области коммунального хозяйства </t>
  </si>
  <si>
    <t>2.2.</t>
  </si>
  <si>
    <t xml:space="preserve">Мероприятия 2                               Мероприятия по созданию мест (площадок)  накопления твердых коммунальных  отходов </t>
  </si>
  <si>
    <t>Подпрограмма № 9   «Формирование комфортной городской среды"</t>
  </si>
  <si>
    <t>Задача 1                                                          Мероприятия  по формированию комфортной городской среды</t>
  </si>
  <si>
    <t>Благоустройство дворовых территорий</t>
  </si>
  <si>
    <t>Благоустройство общественных пространств</t>
  </si>
  <si>
    <t>Подпрограмма №10   «Энергосбережение и обеспечение энергоэффективности"</t>
  </si>
  <si>
    <t xml:space="preserve">Задача 1                                                          Обеспечению энергосбережения и энергоэффективности </t>
  </si>
  <si>
    <t>1.1</t>
  </si>
  <si>
    <t>Мероприятия по энергосбережению и обеспечению энергоэффективности</t>
  </si>
  <si>
    <t>Мероприятие                           Установка автоматизированных индивидуальных  тепловых пунктов</t>
  </si>
  <si>
    <t>Подпрограмма №11  «Формирование законопослушного поведения участников дорожного движения"</t>
  </si>
  <si>
    <t>Задача 1                                                          Обеспечение законопослушного поведения участников дорожного движения</t>
  </si>
  <si>
    <t>Проведение мероприятий по обеспечению законопослушного поведения участников дорожного движения</t>
  </si>
  <si>
    <t xml:space="preserve">Всего  по по  муниципальной  программе </t>
  </si>
  <si>
    <t>Мероприятие 1/1                           Проведение  мероприятий по организации  уличного освещения, в том числе на реализацию мероприятий по развитию общественной инфраструктуры в пос. Кобралово</t>
  </si>
  <si>
    <t xml:space="preserve">Мероприятие 4                                   Установка  автоматизированных ИТП                        </t>
  </si>
  <si>
    <t>Приложение № 2 к постановлению от 02.02.2021 года №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</si>
</sst>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
    <numFmt numFmtId="167" formatCode="#,##0.000"/>
    <numFmt numFmtId="168" formatCode="#,##0.0000"/>
    <numFmt numFmtId="169" formatCode="#,##0.00000"/>
  </numFmts>
  <fonts count="12" x14ac:knownFonts="1">
    <font>
      <sz val="10"/>
      <name val="Arial Cyr"/>
      <charset val="204"/>
    </font>
    <font>
      <sz val="10"/>
      <name val="Arial Cyr"/>
      <charset val="204"/>
    </font>
    <font>
      <sz val="10"/>
      <name val="Times New Roman"/>
      <family val="1"/>
      <charset val="204"/>
    </font>
    <font>
      <sz val="11"/>
      <name val="Times New Roman"/>
      <family val="1"/>
      <charset val="204"/>
    </font>
    <font>
      <b/>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9"/>
      <name val="Times New Roman"/>
      <family val="1"/>
      <charset val="204"/>
    </font>
    <font>
      <sz val="9"/>
      <name val="Times New Roman"/>
      <family val="1"/>
      <charset val="204"/>
    </font>
    <font>
      <sz val="8"/>
      <name val="Arial Cyr"/>
    </font>
    <font>
      <b/>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124">
    <xf numFmtId="0" fontId="0" fillId="0" borderId="0" xfId="0"/>
    <xf numFmtId="0" fontId="2" fillId="0" borderId="0" xfId="0" applyFont="1"/>
    <xf numFmtId="0" fontId="1" fillId="0" borderId="0" xfId="0" applyFont="1"/>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7" fillId="0" borderId="2" xfId="0" applyFont="1" applyBorder="1" applyAlignment="1">
      <alignment horizontal="center" vertical="top" wrapText="1"/>
    </xf>
    <xf numFmtId="164" fontId="8" fillId="0" borderId="2" xfId="0" applyNumberFormat="1" applyFont="1" applyBorder="1" applyAlignment="1">
      <alignment horizontal="center" vertical="top" wrapText="1"/>
    </xf>
    <xf numFmtId="164" fontId="9"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0" fontId="7" fillId="0" borderId="2" xfId="0"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5" fontId="8"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0" xfId="0" applyFill="1"/>
    <xf numFmtId="164" fontId="9" fillId="0" borderId="2" xfId="0" applyNumberFormat="1" applyFont="1" applyFill="1" applyBorder="1" applyAlignment="1">
      <alignment horizontal="center" vertical="top" wrapText="1"/>
    </xf>
    <xf numFmtId="165" fontId="9" fillId="0" borderId="2" xfId="0" applyNumberFormat="1" applyFont="1" applyFill="1" applyBorder="1" applyAlignment="1">
      <alignment horizontal="center" vertical="top" wrapText="1"/>
    </xf>
    <xf numFmtId="2" fontId="9" fillId="0" borderId="2" xfId="0" applyNumberFormat="1" applyFont="1" applyBorder="1" applyAlignment="1">
      <alignment horizontal="center" vertical="top" wrapText="1"/>
    </xf>
    <xf numFmtId="166" fontId="8" fillId="0" borderId="2" xfId="0" applyNumberFormat="1" applyFont="1" applyBorder="1" applyAlignment="1">
      <alignment horizontal="center" vertical="top" wrapText="1"/>
    </xf>
    <xf numFmtId="4" fontId="8" fillId="0" borderId="2" xfId="0" applyNumberFormat="1" applyFont="1" applyBorder="1" applyAlignment="1">
      <alignment horizontal="center" vertical="top" wrapText="1"/>
    </xf>
    <xf numFmtId="4" fontId="9" fillId="0" borderId="2" xfId="0" applyNumberFormat="1" applyFont="1" applyFill="1" applyBorder="1" applyAlignment="1">
      <alignment horizontal="center" vertical="top" wrapText="1"/>
    </xf>
    <xf numFmtId="0" fontId="7" fillId="0" borderId="2" xfId="1" applyFont="1" applyFill="1" applyBorder="1" applyAlignment="1">
      <alignment horizontal="center" vertical="top" wrapText="1"/>
    </xf>
    <xf numFmtId="4" fontId="8" fillId="0" borderId="2" xfId="1" applyNumberFormat="1" applyFont="1" applyFill="1" applyBorder="1" applyAlignment="1">
      <alignment horizontal="center" vertical="top" wrapText="1"/>
    </xf>
    <xf numFmtId="0" fontId="5" fillId="0" borderId="2" xfId="1" applyFont="1" applyFill="1" applyBorder="1" applyAlignment="1">
      <alignment horizontal="center" vertical="top" wrapText="1"/>
    </xf>
    <xf numFmtId="0" fontId="7" fillId="0" borderId="2" xfId="1" applyFont="1" applyBorder="1" applyAlignment="1">
      <alignment horizontal="center" vertical="top" wrapText="1"/>
    </xf>
    <xf numFmtId="4" fontId="8" fillId="0" borderId="2" xfId="1" applyNumberFormat="1" applyFont="1" applyBorder="1" applyAlignment="1">
      <alignment horizontal="center" vertical="top" wrapText="1"/>
    </xf>
    <xf numFmtId="0" fontId="5" fillId="0" borderId="2" xfId="1" applyFont="1" applyBorder="1" applyAlignment="1">
      <alignment horizontal="center" vertical="top" wrapText="1"/>
    </xf>
    <xf numFmtId="4" fontId="9" fillId="0" borderId="2" xfId="1" applyNumberFormat="1" applyFont="1" applyBorder="1" applyAlignment="1">
      <alignment horizontal="center" vertical="top" wrapText="1"/>
    </xf>
    <xf numFmtId="49" fontId="5" fillId="0" borderId="3" xfId="1" applyNumberFormat="1" applyFont="1" applyBorder="1" applyAlignment="1">
      <alignment horizontal="center" vertical="top" wrapText="1"/>
    </xf>
    <xf numFmtId="166" fontId="11" fillId="0" borderId="2" xfId="0" applyNumberFormat="1" applyFont="1" applyBorder="1"/>
    <xf numFmtId="0" fontId="11" fillId="0" borderId="2" xfId="0" applyFont="1" applyBorder="1"/>
    <xf numFmtId="0" fontId="1" fillId="0" borderId="2" xfId="0" applyFont="1" applyBorder="1"/>
    <xf numFmtId="0" fontId="0" fillId="0" borderId="2" xfId="0" applyBorder="1"/>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0" xfId="0" applyFont="1" applyFill="1"/>
    <xf numFmtId="0" fontId="5" fillId="0" borderId="1" xfId="0" applyFont="1" applyFill="1" applyBorder="1" applyAlignment="1">
      <alignment horizontal="center" vertical="top" wrapText="1"/>
    </xf>
    <xf numFmtId="2" fontId="9" fillId="0" borderId="2" xfId="0" applyNumberFormat="1"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167" fontId="9" fillId="0" borderId="2" xfId="0" applyNumberFormat="1" applyFont="1" applyFill="1" applyBorder="1" applyAlignment="1">
      <alignment horizontal="center" vertical="top" wrapText="1"/>
    </xf>
    <xf numFmtId="168" fontId="10" fillId="0" borderId="2" xfId="0" applyNumberFormat="1" applyFont="1" applyFill="1" applyBorder="1" applyAlignment="1" applyProtection="1">
      <alignment horizontal="center" vertical="center" wrapText="1"/>
    </xf>
    <xf numFmtId="169" fontId="10" fillId="0" borderId="2" xfId="0" applyNumberFormat="1" applyFont="1" applyFill="1" applyBorder="1" applyAlignment="1" applyProtection="1">
      <alignment horizontal="center" vertical="center" wrapText="1"/>
    </xf>
    <xf numFmtId="169" fontId="10" fillId="0" borderId="5" xfId="0" applyNumberFormat="1" applyFont="1" applyFill="1" applyBorder="1" applyAlignment="1" applyProtection="1">
      <alignment horizontal="center" vertical="center" wrapText="1"/>
    </xf>
    <xf numFmtId="169" fontId="9" fillId="0" borderId="2" xfId="0" applyNumberFormat="1" applyFont="1" applyFill="1" applyBorder="1" applyAlignment="1">
      <alignment horizontal="center" vertical="top" wrapText="1"/>
    </xf>
    <xf numFmtId="4" fontId="9" fillId="0" borderId="2" xfId="1" applyNumberFormat="1" applyFont="1" applyFill="1" applyBorder="1" applyAlignment="1">
      <alignment horizontal="center" vertical="top" wrapText="1"/>
    </xf>
    <xf numFmtId="166" fontId="8" fillId="0" borderId="2" xfId="1" applyNumberFormat="1" applyFont="1" applyFill="1" applyBorder="1" applyAlignment="1">
      <alignment horizontal="center" vertical="top" wrapText="1"/>
    </xf>
    <xf numFmtId="166" fontId="9" fillId="0" borderId="2" xfId="1" applyNumberFormat="1" applyFont="1" applyFill="1" applyBorder="1" applyAlignment="1">
      <alignment horizontal="center" vertical="top" wrapText="1"/>
    </xf>
    <xf numFmtId="166" fontId="11" fillId="0" borderId="2" xfId="0" applyNumberFormat="1" applyFont="1" applyFill="1" applyBorder="1"/>
    <xf numFmtId="0" fontId="0" fillId="0" borderId="2" xfId="0" applyFill="1" applyBorder="1"/>
    <xf numFmtId="0" fontId="3" fillId="0" borderId="0" xfId="0" applyFont="1" applyFill="1"/>
    <xf numFmtId="4" fontId="10" fillId="0" borderId="2" xfId="0" applyNumberFormat="1" applyFont="1" applyFill="1" applyBorder="1" applyAlignment="1" applyProtection="1">
      <alignment horizontal="right" vertical="center" wrapText="1"/>
    </xf>
    <xf numFmtId="4" fontId="10" fillId="0" borderId="2" xfId="0" applyNumberFormat="1" applyFont="1" applyFill="1" applyBorder="1" applyAlignment="1" applyProtection="1">
      <alignment horizontal="center" vertical="center" wrapText="1"/>
    </xf>
    <xf numFmtId="4" fontId="10" fillId="0" borderId="5" xfId="0" applyNumberFormat="1" applyFont="1" applyFill="1" applyBorder="1" applyAlignment="1" applyProtection="1">
      <alignment horizontal="right" vertical="center" wrapText="1"/>
    </xf>
    <xf numFmtId="0" fontId="6" fillId="0" borderId="2" xfId="1" applyFont="1" applyFill="1" applyBorder="1" applyAlignment="1">
      <alignment vertical="top" wrapText="1"/>
    </xf>
    <xf numFmtId="0" fontId="6" fillId="0" borderId="1" xfId="1" applyFont="1" applyBorder="1" applyAlignment="1">
      <alignment horizontal="left" vertical="top" wrapText="1"/>
    </xf>
    <xf numFmtId="0" fontId="6" fillId="0" borderId="3" xfId="1" applyFont="1" applyBorder="1" applyAlignment="1">
      <alignment horizontal="left" vertical="top" wrapText="1"/>
    </xf>
    <xf numFmtId="0" fontId="6" fillId="0" borderId="4" xfId="1" applyFont="1" applyBorder="1" applyAlignment="1">
      <alignment horizontal="left" vertical="top" wrapText="1"/>
    </xf>
    <xf numFmtId="0" fontId="2" fillId="0" borderId="1"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1" applyFont="1" applyBorder="1" applyAlignment="1">
      <alignment horizontal="center" vertical="top" wrapText="1"/>
    </xf>
    <xf numFmtId="0" fontId="2" fillId="0" borderId="3" xfId="1" applyFont="1" applyBorder="1" applyAlignment="1">
      <alignment horizontal="center" vertical="top" wrapText="1"/>
    </xf>
    <xf numFmtId="0" fontId="2" fillId="0" borderId="4" xfId="1" applyFont="1" applyBorder="1" applyAlignment="1">
      <alignment horizontal="center" vertical="top" wrapText="1"/>
    </xf>
    <xf numFmtId="49" fontId="9" fillId="0" borderId="1" xfId="1" applyNumberFormat="1" applyFont="1" applyBorder="1" applyAlignment="1">
      <alignment horizontal="center" vertical="top" wrapText="1"/>
    </xf>
    <xf numFmtId="49" fontId="9" fillId="0" borderId="3" xfId="1" applyNumberFormat="1" applyFont="1" applyBorder="1" applyAlignment="1">
      <alignment horizontal="center" vertical="top" wrapText="1"/>
    </xf>
    <xf numFmtId="49" fontId="9" fillId="0" borderId="4" xfId="1"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1" applyFont="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2" xfId="0" applyFont="1" applyFill="1" applyBorder="1" applyAlignment="1">
      <alignment vertical="top" wrapText="1"/>
    </xf>
    <xf numFmtId="0" fontId="2" fillId="0" borderId="2" xfId="1" applyFont="1" applyFill="1" applyBorder="1" applyAlignment="1">
      <alignment horizontal="center" vertical="top" wrapText="1"/>
    </xf>
    <xf numFmtId="0" fontId="6" fillId="0" borderId="2" xfId="1" applyFont="1" applyBorder="1" applyAlignment="1">
      <alignment horizontal="center" vertical="top"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2" fillId="0" borderId="2" xfId="0" applyFont="1" applyBorder="1" applyAlignment="1">
      <alignment vertical="top" wrapTex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wrapText="1"/>
    </xf>
    <xf numFmtId="0" fontId="6" fillId="0" borderId="2" xfId="0" applyFont="1" applyBorder="1" applyAlignment="1">
      <alignmen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49" fontId="9" fillId="0" borderId="2" xfId="0" applyNumberFormat="1" applyFont="1" applyFill="1" applyBorder="1" applyAlignment="1">
      <alignment horizontal="left" vertical="top" wrapText="1"/>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49" fontId="6" fillId="0" borderId="1" xfId="0" applyNumberFormat="1" applyFont="1" applyBorder="1" applyAlignment="1">
      <alignment vertical="center" wrapText="1"/>
    </xf>
    <xf numFmtId="49" fontId="6" fillId="0" borderId="3" xfId="0" applyNumberFormat="1" applyFont="1" applyBorder="1" applyAlignment="1">
      <alignment vertical="center" wrapText="1"/>
    </xf>
    <xf numFmtId="49" fontId="6" fillId="0" borderId="4" xfId="0" applyNumberFormat="1" applyFont="1" applyBorder="1" applyAlignment="1">
      <alignment vertical="center" wrapText="1"/>
    </xf>
    <xf numFmtId="0" fontId="6"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Fill="1" applyBorder="1" applyAlignment="1">
      <alignment horizontal="left" vertical="top" wrapText="1"/>
    </xf>
    <xf numFmtId="49" fontId="6" fillId="0" borderId="1"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6" fillId="0" borderId="4" xfId="0" applyNumberFormat="1" applyFont="1" applyBorder="1" applyAlignment="1">
      <alignment horizontal="center" vertical="top" wrapText="1"/>
    </xf>
    <xf numFmtId="49" fontId="4" fillId="0" borderId="0" xfId="0" applyNumberFormat="1" applyFont="1" applyAlignment="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2"/>
  <sheetViews>
    <sheetView tabSelected="1" workbookViewId="0">
      <pane xSplit="10" ySplit="5" topLeftCell="K425" activePane="bottomRight" state="frozen"/>
      <selection pane="topRight" activeCell="G1" sqref="G1"/>
      <selection pane="bottomLeft" activeCell="A6" sqref="A6"/>
      <selection pane="bottomRight" activeCell="B2" sqref="B2:K2"/>
    </sheetView>
  </sheetViews>
  <sheetFormatPr defaultRowHeight="13.2" x14ac:dyDescent="0.25"/>
  <cols>
    <col min="1" max="1" width="4.6640625" style="2" customWidth="1"/>
    <col min="2" max="2" width="27.5546875" customWidth="1"/>
    <col min="3" max="3" width="32.88671875" customWidth="1"/>
    <col min="4" max="4" width="9.6640625" customWidth="1"/>
    <col min="5" max="5" width="13.109375" customWidth="1"/>
    <col min="6" max="6" width="11.44140625" customWidth="1"/>
    <col min="7" max="8" width="11.5546875" style="14" customWidth="1"/>
    <col min="9" max="9" width="11.109375" style="14" customWidth="1"/>
    <col min="10" max="10" width="12.109375" customWidth="1"/>
    <col min="11" max="11" width="0.33203125" hidden="1" customWidth="1"/>
  </cols>
  <sheetData>
    <row r="1" spans="1:11" s="1" customFormat="1" ht="13.8" x14ac:dyDescent="0.25">
      <c r="F1" s="51" t="s">
        <v>118</v>
      </c>
      <c r="G1" s="35"/>
      <c r="I1" s="51"/>
    </row>
    <row r="2" spans="1:11" ht="33.75" customHeight="1" x14ac:dyDescent="0.3">
      <c r="B2" s="123" t="s">
        <v>0</v>
      </c>
      <c r="C2" s="123"/>
      <c r="D2" s="123"/>
      <c r="E2" s="123"/>
      <c r="F2" s="123"/>
      <c r="G2" s="123"/>
      <c r="H2" s="123"/>
      <c r="I2" s="123"/>
      <c r="J2" s="123"/>
      <c r="K2" s="123"/>
    </row>
    <row r="4" spans="1:11" ht="52.2" customHeight="1" x14ac:dyDescent="0.25">
      <c r="A4" s="33" t="s">
        <v>1</v>
      </c>
      <c r="B4" s="3" t="s">
        <v>2</v>
      </c>
      <c r="C4" s="4" t="s">
        <v>3</v>
      </c>
      <c r="D4" s="4" t="s">
        <v>4</v>
      </c>
      <c r="E4" s="4" t="s">
        <v>5</v>
      </c>
      <c r="F4" s="4" t="s">
        <v>6</v>
      </c>
      <c r="G4" s="36" t="s">
        <v>7</v>
      </c>
      <c r="H4" s="36" t="s">
        <v>8</v>
      </c>
      <c r="I4" s="36" t="s">
        <v>9</v>
      </c>
      <c r="J4" s="4" t="s">
        <v>10</v>
      </c>
      <c r="K4" s="4" t="s">
        <v>11</v>
      </c>
    </row>
    <row r="5" spans="1:11" x14ac:dyDescent="0.25">
      <c r="A5" s="34">
        <v>1</v>
      </c>
      <c r="B5" s="5">
        <v>2</v>
      </c>
      <c r="C5" s="5">
        <v>3</v>
      </c>
      <c r="D5" s="5">
        <v>4</v>
      </c>
      <c r="E5" s="5">
        <v>5</v>
      </c>
      <c r="F5" s="5"/>
      <c r="G5" s="13"/>
      <c r="H5" s="13"/>
      <c r="I5" s="13"/>
      <c r="J5" s="5">
        <v>6</v>
      </c>
      <c r="K5" s="5">
        <v>7</v>
      </c>
    </row>
    <row r="6" spans="1:11" x14ac:dyDescent="0.25">
      <c r="A6" s="118">
        <v>1</v>
      </c>
      <c r="B6" s="99" t="s">
        <v>12</v>
      </c>
      <c r="C6" s="6" t="s">
        <v>13</v>
      </c>
      <c r="D6" s="6" t="s">
        <v>14</v>
      </c>
      <c r="E6" s="7">
        <v>2288.1999999999998</v>
      </c>
      <c r="F6" s="7">
        <f t="shared" ref="E6:I11" si="0">F12+F30</f>
        <v>215.5</v>
      </c>
      <c r="G6" s="11">
        <f t="shared" si="0"/>
        <v>390</v>
      </c>
      <c r="H6" s="11">
        <f t="shared" si="0"/>
        <v>680</v>
      </c>
      <c r="I6" s="11">
        <f t="shared" si="0"/>
        <v>680</v>
      </c>
      <c r="J6" s="7">
        <f>SUM(E6:I6)</f>
        <v>4253.7</v>
      </c>
      <c r="K6" s="5"/>
    </row>
    <row r="7" spans="1:11" x14ac:dyDescent="0.25">
      <c r="A7" s="118"/>
      <c r="B7" s="99"/>
      <c r="C7" s="6" t="s">
        <v>15</v>
      </c>
      <c r="D7" s="5"/>
      <c r="E7" s="7">
        <f t="shared" si="0"/>
        <v>0</v>
      </c>
      <c r="F7" s="7">
        <f t="shared" si="0"/>
        <v>0</v>
      </c>
      <c r="G7" s="11">
        <f t="shared" si="0"/>
        <v>0</v>
      </c>
      <c r="H7" s="11">
        <f t="shared" si="0"/>
        <v>0</v>
      </c>
      <c r="I7" s="11">
        <f t="shared" si="0"/>
        <v>0</v>
      </c>
      <c r="J7" s="7">
        <f t="shared" ref="J7:J12" si="1">SUM(E7:I7)</f>
        <v>0</v>
      </c>
      <c r="K7" s="5"/>
    </row>
    <row r="8" spans="1:11" x14ac:dyDescent="0.25">
      <c r="A8" s="118"/>
      <c r="B8" s="99"/>
      <c r="C8" s="6" t="s">
        <v>16</v>
      </c>
      <c r="D8" s="5"/>
      <c r="E8" s="7">
        <f t="shared" si="0"/>
        <v>0</v>
      </c>
      <c r="F8" s="7">
        <f t="shared" si="0"/>
        <v>0</v>
      </c>
      <c r="G8" s="11">
        <f t="shared" si="0"/>
        <v>0</v>
      </c>
      <c r="H8" s="11">
        <f t="shared" si="0"/>
        <v>0</v>
      </c>
      <c r="I8" s="11">
        <f t="shared" si="0"/>
        <v>0</v>
      </c>
      <c r="J8" s="7">
        <f t="shared" si="1"/>
        <v>0</v>
      </c>
      <c r="K8" s="5"/>
    </row>
    <row r="9" spans="1:11" x14ac:dyDescent="0.25">
      <c r="A9" s="118"/>
      <c r="B9" s="99"/>
      <c r="C9" s="6" t="s">
        <v>17</v>
      </c>
      <c r="D9" s="5"/>
      <c r="E9" s="7">
        <f t="shared" si="0"/>
        <v>0</v>
      </c>
      <c r="F9" s="7">
        <f t="shared" si="0"/>
        <v>0</v>
      </c>
      <c r="G9" s="11">
        <f t="shared" si="0"/>
        <v>0</v>
      </c>
      <c r="H9" s="11">
        <f t="shared" si="0"/>
        <v>0</v>
      </c>
      <c r="I9" s="11">
        <f t="shared" si="0"/>
        <v>0</v>
      </c>
      <c r="J9" s="7">
        <f t="shared" si="1"/>
        <v>0</v>
      </c>
      <c r="K9" s="5"/>
    </row>
    <row r="10" spans="1:11" x14ac:dyDescent="0.25">
      <c r="A10" s="118"/>
      <c r="B10" s="99"/>
      <c r="C10" s="6" t="s">
        <v>18</v>
      </c>
      <c r="D10" s="5"/>
      <c r="E10" s="7">
        <f t="shared" si="0"/>
        <v>933.1</v>
      </c>
      <c r="F10" s="7">
        <f t="shared" si="0"/>
        <v>0</v>
      </c>
      <c r="G10" s="11">
        <f t="shared" si="0"/>
        <v>0</v>
      </c>
      <c r="H10" s="11">
        <f t="shared" si="0"/>
        <v>0</v>
      </c>
      <c r="I10" s="11">
        <f t="shared" si="0"/>
        <v>0</v>
      </c>
      <c r="J10" s="7">
        <f t="shared" si="1"/>
        <v>933.1</v>
      </c>
      <c r="K10" s="5"/>
    </row>
    <row r="11" spans="1:11" ht="12.75" customHeight="1" x14ac:dyDescent="0.25">
      <c r="A11" s="118"/>
      <c r="B11" s="99"/>
      <c r="C11" s="6" t="s">
        <v>19</v>
      </c>
      <c r="D11" s="5" t="s">
        <v>14</v>
      </c>
      <c r="E11" s="7">
        <v>1355.1</v>
      </c>
      <c r="F11" s="7">
        <f t="shared" si="0"/>
        <v>215.5</v>
      </c>
      <c r="G11" s="11">
        <f t="shared" si="0"/>
        <v>390</v>
      </c>
      <c r="H11" s="11">
        <f t="shared" si="0"/>
        <v>680</v>
      </c>
      <c r="I11" s="11">
        <f t="shared" si="0"/>
        <v>680</v>
      </c>
      <c r="J11" s="7">
        <f t="shared" si="1"/>
        <v>3320.6</v>
      </c>
      <c r="K11" s="5"/>
    </row>
    <row r="12" spans="1:11" x14ac:dyDescent="0.25">
      <c r="A12" s="117">
        <v>1</v>
      </c>
      <c r="B12" s="87" t="s">
        <v>20</v>
      </c>
      <c r="C12" s="6" t="s">
        <v>13</v>
      </c>
      <c r="D12" s="6" t="s">
        <v>14</v>
      </c>
      <c r="E12" s="7">
        <f t="shared" ref="E12:I12" si="2">SUM(E13:E17)</f>
        <v>60</v>
      </c>
      <c r="F12" s="7">
        <f t="shared" si="2"/>
        <v>20</v>
      </c>
      <c r="G12" s="11">
        <f t="shared" si="2"/>
        <v>20</v>
      </c>
      <c r="H12" s="11">
        <f t="shared" si="2"/>
        <v>20</v>
      </c>
      <c r="I12" s="11">
        <f t="shared" si="2"/>
        <v>20</v>
      </c>
      <c r="J12" s="7">
        <f t="shared" si="1"/>
        <v>140</v>
      </c>
      <c r="K12" s="5"/>
    </row>
    <row r="13" spans="1:11" x14ac:dyDescent="0.25">
      <c r="A13" s="117"/>
      <c r="B13" s="88"/>
      <c r="C13" s="5" t="s">
        <v>15</v>
      </c>
      <c r="D13" s="5"/>
      <c r="E13" s="8"/>
      <c r="F13" s="8"/>
      <c r="G13" s="15"/>
      <c r="H13" s="15"/>
      <c r="I13" s="15"/>
      <c r="J13" s="8">
        <f t="shared" ref="J13:J16" si="3">SUM(E13:G13)</f>
        <v>0</v>
      </c>
      <c r="K13" s="5"/>
    </row>
    <row r="14" spans="1:11" x14ac:dyDescent="0.25">
      <c r="A14" s="117"/>
      <c r="B14" s="88"/>
      <c r="C14" s="5" t="s">
        <v>16</v>
      </c>
      <c r="D14" s="5"/>
      <c r="E14" s="8"/>
      <c r="F14" s="8"/>
      <c r="G14" s="15"/>
      <c r="H14" s="15"/>
      <c r="I14" s="15"/>
      <c r="J14" s="8">
        <f t="shared" si="3"/>
        <v>0</v>
      </c>
      <c r="K14" s="5"/>
    </row>
    <row r="15" spans="1:11" x14ac:dyDescent="0.25">
      <c r="A15" s="117"/>
      <c r="B15" s="88"/>
      <c r="C15" s="5" t="s">
        <v>17</v>
      </c>
      <c r="D15" s="5"/>
      <c r="E15" s="8"/>
      <c r="F15" s="8"/>
      <c r="G15" s="15"/>
      <c r="H15" s="15"/>
      <c r="I15" s="15"/>
      <c r="J15" s="8">
        <f t="shared" si="3"/>
        <v>0</v>
      </c>
      <c r="K15" s="5"/>
    </row>
    <row r="16" spans="1:11" x14ac:dyDescent="0.25">
      <c r="A16" s="117"/>
      <c r="B16" s="88"/>
      <c r="C16" s="5" t="s">
        <v>21</v>
      </c>
      <c r="D16" s="5"/>
      <c r="E16" s="8"/>
      <c r="F16" s="8"/>
      <c r="G16" s="15"/>
      <c r="H16" s="15"/>
      <c r="I16" s="15"/>
      <c r="J16" s="8">
        <f t="shared" si="3"/>
        <v>0</v>
      </c>
      <c r="K16" s="5"/>
    </row>
    <row r="17" spans="1:11" x14ac:dyDescent="0.25">
      <c r="A17" s="117"/>
      <c r="B17" s="89"/>
      <c r="C17" s="5" t="s">
        <v>19</v>
      </c>
      <c r="D17" s="5" t="s">
        <v>14</v>
      </c>
      <c r="E17" s="8">
        <f>E23+E29</f>
        <v>60</v>
      </c>
      <c r="F17" s="8">
        <v>20</v>
      </c>
      <c r="G17" s="15">
        <v>20</v>
      </c>
      <c r="H17" s="15">
        <v>20</v>
      </c>
      <c r="I17" s="15">
        <v>20</v>
      </c>
      <c r="J17" s="8">
        <f>SUM(E17:I17)</f>
        <v>140</v>
      </c>
      <c r="K17" s="5"/>
    </row>
    <row r="18" spans="1:11" x14ac:dyDescent="0.25">
      <c r="A18" s="74" t="s">
        <v>22</v>
      </c>
      <c r="B18" s="77" t="s">
        <v>23</v>
      </c>
      <c r="C18" s="6" t="s">
        <v>13</v>
      </c>
      <c r="D18" s="6" t="s">
        <v>14</v>
      </c>
      <c r="E18" s="7">
        <f>SUM(E19:E23)</f>
        <v>60</v>
      </c>
      <c r="F18" s="7">
        <f>SUM(F19:F23)</f>
        <v>20</v>
      </c>
      <c r="G18" s="11">
        <f>SUM(G19:G23)</f>
        <v>20</v>
      </c>
      <c r="H18" s="11">
        <f>SUM(H19:H23)</f>
        <v>20</v>
      </c>
      <c r="I18" s="11">
        <f>SUM(I19:I23)</f>
        <v>20</v>
      </c>
      <c r="J18" s="7">
        <f>SUM(E18:I18)</f>
        <v>140</v>
      </c>
      <c r="K18" s="5"/>
    </row>
    <row r="19" spans="1:11" x14ac:dyDescent="0.25">
      <c r="A19" s="75"/>
      <c r="B19" s="78"/>
      <c r="C19" s="5" t="s">
        <v>15</v>
      </c>
      <c r="D19" s="5"/>
      <c r="E19" s="8"/>
      <c r="F19" s="8"/>
      <c r="G19" s="15"/>
      <c r="H19" s="15"/>
      <c r="I19" s="15"/>
      <c r="J19" s="7">
        <f t="shared" ref="J19:J82" si="4">SUM(E19:I19)</f>
        <v>0</v>
      </c>
      <c r="K19" s="5"/>
    </row>
    <row r="20" spans="1:11" x14ac:dyDescent="0.25">
      <c r="A20" s="75"/>
      <c r="B20" s="78"/>
      <c r="C20" s="5" t="s">
        <v>16</v>
      </c>
      <c r="D20" s="5"/>
      <c r="E20" s="8"/>
      <c r="F20" s="8"/>
      <c r="G20" s="15"/>
      <c r="H20" s="15"/>
      <c r="I20" s="15"/>
      <c r="J20" s="7">
        <f t="shared" si="4"/>
        <v>0</v>
      </c>
      <c r="K20" s="5"/>
    </row>
    <row r="21" spans="1:11" x14ac:dyDescent="0.25">
      <c r="A21" s="75"/>
      <c r="B21" s="78"/>
      <c r="C21" s="5" t="s">
        <v>17</v>
      </c>
      <c r="D21" s="5"/>
      <c r="E21" s="8"/>
      <c r="F21" s="8"/>
      <c r="G21" s="15"/>
      <c r="H21" s="15"/>
      <c r="I21" s="15"/>
      <c r="J21" s="7">
        <f t="shared" si="4"/>
        <v>0</v>
      </c>
      <c r="K21" s="5"/>
    </row>
    <row r="22" spans="1:11" x14ac:dyDescent="0.25">
      <c r="A22" s="75"/>
      <c r="B22" s="78"/>
      <c r="C22" s="5" t="s">
        <v>21</v>
      </c>
      <c r="D22" s="5"/>
      <c r="E22" s="8"/>
      <c r="F22" s="8"/>
      <c r="G22" s="15"/>
      <c r="H22" s="15"/>
      <c r="I22" s="15"/>
      <c r="J22" s="7">
        <f t="shared" si="4"/>
        <v>0</v>
      </c>
      <c r="K22" s="5"/>
    </row>
    <row r="23" spans="1:11" ht="14.4" customHeight="1" x14ac:dyDescent="0.25">
      <c r="A23" s="76"/>
      <c r="B23" s="79"/>
      <c r="C23" s="5" t="s">
        <v>19</v>
      </c>
      <c r="D23" s="5" t="s">
        <v>14</v>
      </c>
      <c r="E23" s="8">
        <v>60</v>
      </c>
      <c r="F23" s="8">
        <v>20</v>
      </c>
      <c r="G23" s="15">
        <v>20</v>
      </c>
      <c r="H23" s="15">
        <v>20</v>
      </c>
      <c r="I23" s="15">
        <v>20</v>
      </c>
      <c r="J23" s="7">
        <f t="shared" si="4"/>
        <v>140</v>
      </c>
      <c r="K23" s="5"/>
    </row>
    <row r="24" spans="1:11" hidden="1" x14ac:dyDescent="0.25">
      <c r="A24" s="118" t="s">
        <v>24</v>
      </c>
      <c r="B24" s="119" t="s">
        <v>25</v>
      </c>
      <c r="C24" s="6" t="s">
        <v>13</v>
      </c>
      <c r="D24" s="6" t="s">
        <v>26</v>
      </c>
      <c r="E24" s="7"/>
      <c r="F24" s="7">
        <v>20</v>
      </c>
      <c r="G24" s="11">
        <v>20</v>
      </c>
      <c r="H24" s="11"/>
      <c r="I24" s="11"/>
      <c r="J24" s="7">
        <f t="shared" si="4"/>
        <v>40</v>
      </c>
      <c r="K24" s="5"/>
    </row>
    <row r="25" spans="1:11" hidden="1" x14ac:dyDescent="0.25">
      <c r="A25" s="118"/>
      <c r="B25" s="119"/>
      <c r="C25" s="5" t="s">
        <v>15</v>
      </c>
      <c r="D25" s="5"/>
      <c r="E25" s="8"/>
      <c r="F25" s="8"/>
      <c r="G25" s="15"/>
      <c r="H25" s="15"/>
      <c r="I25" s="15"/>
      <c r="J25" s="7">
        <f t="shared" si="4"/>
        <v>0</v>
      </c>
      <c r="K25" s="5"/>
    </row>
    <row r="26" spans="1:11" hidden="1" x14ac:dyDescent="0.25">
      <c r="A26" s="118"/>
      <c r="B26" s="119"/>
      <c r="C26" s="5" t="s">
        <v>16</v>
      </c>
      <c r="D26" s="5"/>
      <c r="E26" s="8"/>
      <c r="F26" s="8"/>
      <c r="G26" s="15"/>
      <c r="H26" s="15"/>
      <c r="I26" s="15"/>
      <c r="J26" s="7">
        <f t="shared" si="4"/>
        <v>0</v>
      </c>
      <c r="K26" s="5"/>
    </row>
    <row r="27" spans="1:11" hidden="1" x14ac:dyDescent="0.25">
      <c r="A27" s="118"/>
      <c r="B27" s="119"/>
      <c r="C27" s="5" t="s">
        <v>17</v>
      </c>
      <c r="D27" s="5"/>
      <c r="E27" s="8"/>
      <c r="F27" s="8"/>
      <c r="G27" s="15"/>
      <c r="H27" s="15"/>
      <c r="I27" s="15"/>
      <c r="J27" s="7">
        <f t="shared" si="4"/>
        <v>0</v>
      </c>
      <c r="K27" s="5"/>
    </row>
    <row r="28" spans="1:11" ht="20.399999999999999" hidden="1" x14ac:dyDescent="0.25">
      <c r="A28" s="118"/>
      <c r="B28" s="119"/>
      <c r="C28" s="5" t="s">
        <v>27</v>
      </c>
      <c r="D28" s="5"/>
      <c r="E28" s="8"/>
      <c r="F28" s="8"/>
      <c r="G28" s="15"/>
      <c r="H28" s="15"/>
      <c r="I28" s="15"/>
      <c r="J28" s="7">
        <f t="shared" si="4"/>
        <v>0</v>
      </c>
      <c r="K28" s="5"/>
    </row>
    <row r="29" spans="1:11" hidden="1" x14ac:dyDescent="0.25">
      <c r="A29" s="118"/>
      <c r="B29" s="119"/>
      <c r="C29" s="5" t="s">
        <v>19</v>
      </c>
      <c r="D29" s="5" t="s">
        <v>26</v>
      </c>
      <c r="E29" s="8"/>
      <c r="F29" s="8">
        <v>20</v>
      </c>
      <c r="G29" s="15">
        <v>20</v>
      </c>
      <c r="H29" s="15"/>
      <c r="I29" s="15"/>
      <c r="J29" s="7">
        <f t="shared" si="4"/>
        <v>40</v>
      </c>
      <c r="K29" s="5"/>
    </row>
    <row r="30" spans="1:11" ht="13.2" customHeight="1" x14ac:dyDescent="0.25">
      <c r="A30" s="120" t="s">
        <v>28</v>
      </c>
      <c r="B30" s="87" t="s">
        <v>29</v>
      </c>
      <c r="C30" s="6" t="s">
        <v>13</v>
      </c>
      <c r="D30" s="6" t="s">
        <v>14</v>
      </c>
      <c r="E30" s="7">
        <f>SUM(E31:E35)</f>
        <v>1023.1</v>
      </c>
      <c r="F30" s="7">
        <f>SUM(F31:F35)</f>
        <v>195.5</v>
      </c>
      <c r="G30" s="11">
        <f>SUM(G31:G35)</f>
        <v>370</v>
      </c>
      <c r="H30" s="11">
        <f>SUM(H31:H35)</f>
        <v>660</v>
      </c>
      <c r="I30" s="11">
        <f>SUM(I31:I35)</f>
        <v>660</v>
      </c>
      <c r="J30" s="7">
        <f t="shared" si="4"/>
        <v>2908.6</v>
      </c>
      <c r="K30" s="5"/>
    </row>
    <row r="31" spans="1:11" x14ac:dyDescent="0.25">
      <c r="A31" s="121"/>
      <c r="B31" s="88"/>
      <c r="C31" s="5" t="s">
        <v>15</v>
      </c>
      <c r="D31" s="5"/>
      <c r="E31" s="8">
        <v>0</v>
      </c>
      <c r="F31" s="8">
        <f t="shared" ref="F31:I35" si="5">F37</f>
        <v>0</v>
      </c>
      <c r="G31" s="15">
        <f t="shared" si="5"/>
        <v>0</v>
      </c>
      <c r="H31" s="15">
        <f t="shared" si="5"/>
        <v>0</v>
      </c>
      <c r="I31" s="15">
        <f t="shared" si="5"/>
        <v>0</v>
      </c>
      <c r="J31" s="7">
        <f t="shared" si="4"/>
        <v>0</v>
      </c>
      <c r="K31" s="5"/>
    </row>
    <row r="32" spans="1:11" x14ac:dyDescent="0.25">
      <c r="A32" s="121"/>
      <c r="B32" s="88"/>
      <c r="C32" s="5" t="s">
        <v>16</v>
      </c>
      <c r="D32" s="5"/>
      <c r="E32" s="8">
        <v>0</v>
      </c>
      <c r="F32" s="8">
        <f t="shared" si="5"/>
        <v>0</v>
      </c>
      <c r="G32" s="15">
        <f t="shared" si="5"/>
        <v>0</v>
      </c>
      <c r="H32" s="15">
        <f t="shared" si="5"/>
        <v>0</v>
      </c>
      <c r="I32" s="15">
        <f t="shared" si="5"/>
        <v>0</v>
      </c>
      <c r="J32" s="7">
        <f t="shared" si="4"/>
        <v>0</v>
      </c>
      <c r="K32" s="5"/>
    </row>
    <row r="33" spans="1:11" x14ac:dyDescent="0.25">
      <c r="A33" s="121"/>
      <c r="B33" s="88"/>
      <c r="C33" s="5" t="s">
        <v>17</v>
      </c>
      <c r="D33" s="5"/>
      <c r="E33" s="8">
        <v>0</v>
      </c>
      <c r="F33" s="8">
        <f t="shared" si="5"/>
        <v>0</v>
      </c>
      <c r="G33" s="15">
        <f t="shared" si="5"/>
        <v>0</v>
      </c>
      <c r="H33" s="15">
        <f t="shared" si="5"/>
        <v>0</v>
      </c>
      <c r="I33" s="15">
        <f t="shared" si="5"/>
        <v>0</v>
      </c>
      <c r="J33" s="7">
        <f t="shared" si="4"/>
        <v>0</v>
      </c>
      <c r="K33" s="5"/>
    </row>
    <row r="34" spans="1:11" x14ac:dyDescent="0.25">
      <c r="A34" s="121"/>
      <c r="B34" s="88"/>
      <c r="C34" s="5" t="s">
        <v>21</v>
      </c>
      <c r="D34" s="5"/>
      <c r="E34" s="8">
        <f>E40</f>
        <v>933.1</v>
      </c>
      <c r="F34" s="8">
        <f t="shared" si="5"/>
        <v>0</v>
      </c>
      <c r="G34" s="15">
        <f t="shared" si="5"/>
        <v>0</v>
      </c>
      <c r="H34" s="15">
        <f t="shared" si="5"/>
        <v>0</v>
      </c>
      <c r="I34" s="15">
        <f t="shared" si="5"/>
        <v>0</v>
      </c>
      <c r="J34" s="7">
        <f t="shared" si="4"/>
        <v>933.1</v>
      </c>
      <c r="K34" s="5"/>
    </row>
    <row r="35" spans="1:11" x14ac:dyDescent="0.25">
      <c r="A35" s="122"/>
      <c r="B35" s="89"/>
      <c r="C35" s="5" t="s">
        <v>19</v>
      </c>
      <c r="D35" s="5" t="s">
        <v>14</v>
      </c>
      <c r="E35" s="8">
        <f>E41</f>
        <v>90</v>
      </c>
      <c r="F35" s="8">
        <v>195.5</v>
      </c>
      <c r="G35" s="15">
        <f t="shared" si="5"/>
        <v>370</v>
      </c>
      <c r="H35" s="15">
        <v>660</v>
      </c>
      <c r="I35" s="15">
        <v>660</v>
      </c>
      <c r="J35" s="7">
        <f t="shared" si="4"/>
        <v>1975.5</v>
      </c>
      <c r="K35" s="5"/>
    </row>
    <row r="36" spans="1:11" x14ac:dyDescent="0.25">
      <c r="A36" s="90" t="s">
        <v>30</v>
      </c>
      <c r="B36" s="77" t="s">
        <v>31</v>
      </c>
      <c r="C36" s="6" t="s">
        <v>13</v>
      </c>
      <c r="D36" s="6" t="s">
        <v>14</v>
      </c>
      <c r="E36" s="7">
        <f>SUM(E37:E41)</f>
        <v>1023.1</v>
      </c>
      <c r="F36" s="7">
        <f>SUM(F37:F41)</f>
        <v>195.5</v>
      </c>
      <c r="G36" s="11">
        <f>SUM(G37:G41)</f>
        <v>370</v>
      </c>
      <c r="H36" s="11">
        <f>SUM(H37:H41)</f>
        <v>660</v>
      </c>
      <c r="I36" s="11">
        <f>SUM(I37:I41)</f>
        <v>660</v>
      </c>
      <c r="J36" s="7">
        <f t="shared" si="4"/>
        <v>2908.6</v>
      </c>
      <c r="K36" s="5"/>
    </row>
    <row r="37" spans="1:11" x14ac:dyDescent="0.25">
      <c r="A37" s="91"/>
      <c r="B37" s="78"/>
      <c r="C37" s="5" t="s">
        <v>15</v>
      </c>
      <c r="D37" s="5"/>
      <c r="E37" s="8"/>
      <c r="F37" s="8"/>
      <c r="G37" s="15"/>
      <c r="H37" s="15"/>
      <c r="I37" s="15"/>
      <c r="J37" s="7">
        <f t="shared" si="4"/>
        <v>0</v>
      </c>
      <c r="K37" s="5"/>
    </row>
    <row r="38" spans="1:11" x14ac:dyDescent="0.25">
      <c r="A38" s="91"/>
      <c r="B38" s="78"/>
      <c r="C38" s="5" t="s">
        <v>16</v>
      </c>
      <c r="D38" s="5"/>
      <c r="E38" s="8"/>
      <c r="F38" s="8"/>
      <c r="G38" s="15"/>
      <c r="H38" s="15"/>
      <c r="I38" s="15"/>
      <c r="J38" s="7">
        <f t="shared" si="4"/>
        <v>0</v>
      </c>
      <c r="K38" s="5"/>
    </row>
    <row r="39" spans="1:11" x14ac:dyDescent="0.25">
      <c r="A39" s="91"/>
      <c r="B39" s="78"/>
      <c r="C39" s="5" t="s">
        <v>17</v>
      </c>
      <c r="D39" s="5"/>
      <c r="E39" s="8"/>
      <c r="F39" s="8"/>
      <c r="G39" s="15"/>
      <c r="H39" s="15"/>
      <c r="I39" s="15"/>
      <c r="J39" s="7">
        <f t="shared" si="4"/>
        <v>0</v>
      </c>
      <c r="K39" s="5"/>
    </row>
    <row r="40" spans="1:11" x14ac:dyDescent="0.25">
      <c r="A40" s="91"/>
      <c r="B40" s="78"/>
      <c r="C40" s="5" t="s">
        <v>21</v>
      </c>
      <c r="D40" s="5"/>
      <c r="E40" s="8">
        <v>933.1</v>
      </c>
      <c r="F40" s="8"/>
      <c r="G40" s="15"/>
      <c r="H40" s="15"/>
      <c r="I40" s="15"/>
      <c r="J40" s="7">
        <f t="shared" si="4"/>
        <v>933.1</v>
      </c>
      <c r="K40" s="5"/>
    </row>
    <row r="41" spans="1:11" x14ac:dyDescent="0.25">
      <c r="A41" s="92"/>
      <c r="B41" s="79"/>
      <c r="C41" s="5" t="s">
        <v>19</v>
      </c>
      <c r="D41" s="5" t="s">
        <v>14</v>
      </c>
      <c r="E41" s="8">
        <v>90</v>
      </c>
      <c r="F41" s="8">
        <v>195.5</v>
      </c>
      <c r="G41" s="15">
        <v>370</v>
      </c>
      <c r="H41" s="15">
        <v>660</v>
      </c>
      <c r="I41" s="15">
        <v>660</v>
      </c>
      <c r="J41" s="7">
        <f t="shared" si="4"/>
        <v>1975.5</v>
      </c>
      <c r="K41" s="5"/>
    </row>
    <row r="42" spans="1:11" x14ac:dyDescent="0.25">
      <c r="A42" s="118"/>
      <c r="B42" s="100" t="s">
        <v>32</v>
      </c>
      <c r="C42" s="6" t="s">
        <v>13</v>
      </c>
      <c r="D42" s="6" t="s">
        <v>14</v>
      </c>
      <c r="E42" s="7">
        <f>SUM(E44:E47)</f>
        <v>486</v>
      </c>
      <c r="F42" s="7">
        <f>SUM(F44:F47)</f>
        <v>220</v>
      </c>
      <c r="G42" s="11">
        <f>SUM(G44:G47)</f>
        <v>389.9</v>
      </c>
      <c r="H42" s="11">
        <f>SUM(H44:H47)</f>
        <v>410</v>
      </c>
      <c r="I42" s="11">
        <f>SUM(I44:I47)</f>
        <v>410</v>
      </c>
      <c r="J42" s="7">
        <f t="shared" si="4"/>
        <v>1915.9</v>
      </c>
      <c r="K42" s="5"/>
    </row>
    <row r="43" spans="1:11" x14ac:dyDescent="0.25">
      <c r="A43" s="118"/>
      <c r="B43" s="101"/>
      <c r="C43" s="6" t="s">
        <v>15</v>
      </c>
      <c r="D43" s="5"/>
      <c r="E43" s="7"/>
      <c r="F43" s="7"/>
      <c r="G43" s="11"/>
      <c r="H43" s="11"/>
      <c r="I43" s="11"/>
      <c r="J43" s="7">
        <f t="shared" si="4"/>
        <v>0</v>
      </c>
      <c r="K43" s="5"/>
    </row>
    <row r="44" spans="1:11" x14ac:dyDescent="0.25">
      <c r="A44" s="118"/>
      <c r="B44" s="101"/>
      <c r="C44" s="6" t="s">
        <v>16</v>
      </c>
      <c r="D44" s="5"/>
      <c r="E44" s="7"/>
      <c r="F44" s="7"/>
      <c r="G44" s="11"/>
      <c r="H44" s="11"/>
      <c r="I44" s="11"/>
      <c r="J44" s="7">
        <f t="shared" si="4"/>
        <v>0</v>
      </c>
      <c r="K44" s="5"/>
    </row>
    <row r="45" spans="1:11" x14ac:dyDescent="0.25">
      <c r="A45" s="118"/>
      <c r="B45" s="101"/>
      <c r="C45" s="6" t="s">
        <v>17</v>
      </c>
      <c r="D45" s="5"/>
      <c r="E45" s="7"/>
      <c r="F45" s="7"/>
      <c r="G45" s="11"/>
      <c r="H45" s="11"/>
      <c r="I45" s="11"/>
      <c r="J45" s="7">
        <f t="shared" si="4"/>
        <v>0</v>
      </c>
      <c r="K45" s="5"/>
    </row>
    <row r="46" spans="1:11" x14ac:dyDescent="0.25">
      <c r="A46" s="118"/>
      <c r="B46" s="101"/>
      <c r="C46" s="6" t="s">
        <v>18</v>
      </c>
      <c r="D46" s="5"/>
      <c r="E46" s="7"/>
      <c r="F46" s="7"/>
      <c r="G46" s="11"/>
      <c r="H46" s="11"/>
      <c r="I46" s="11"/>
      <c r="J46" s="7">
        <f t="shared" si="4"/>
        <v>0</v>
      </c>
      <c r="K46" s="5"/>
    </row>
    <row r="47" spans="1:11" ht="14.25" customHeight="1" x14ac:dyDescent="0.25">
      <c r="A47" s="118"/>
      <c r="B47" s="102"/>
      <c r="C47" s="6" t="s">
        <v>19</v>
      </c>
      <c r="D47" s="5" t="s">
        <v>14</v>
      </c>
      <c r="E47" s="8">
        <f>E53+E65+E77</f>
        <v>486</v>
      </c>
      <c r="F47" s="8">
        <f>F53+F65+F77</f>
        <v>220</v>
      </c>
      <c r="G47" s="15">
        <f>G53+G65+G77</f>
        <v>389.9</v>
      </c>
      <c r="H47" s="15">
        <f>H53+H65+H77</f>
        <v>410</v>
      </c>
      <c r="I47" s="15">
        <f>I53+I65+I77</f>
        <v>410</v>
      </c>
      <c r="J47" s="7">
        <f t="shared" si="4"/>
        <v>1915.9</v>
      </c>
      <c r="K47" s="5"/>
    </row>
    <row r="48" spans="1:11" ht="14.25" customHeight="1" x14ac:dyDescent="0.25">
      <c r="A48" s="87">
        <v>1</v>
      </c>
      <c r="B48" s="87" t="s">
        <v>33</v>
      </c>
      <c r="C48" s="6" t="s">
        <v>13</v>
      </c>
      <c r="D48" s="6" t="s">
        <v>14</v>
      </c>
      <c r="E48" s="7">
        <f t="shared" ref="E48:I53" si="6">E54</f>
        <v>480</v>
      </c>
      <c r="F48" s="7">
        <f>F53</f>
        <v>200</v>
      </c>
      <c r="G48" s="11">
        <f t="shared" ref="G48:I48" si="7">G53</f>
        <v>380</v>
      </c>
      <c r="H48" s="11">
        <f t="shared" si="7"/>
        <v>280</v>
      </c>
      <c r="I48" s="11">
        <f t="shared" si="7"/>
        <v>380</v>
      </c>
      <c r="J48" s="7">
        <f t="shared" si="4"/>
        <v>1720</v>
      </c>
      <c r="K48" s="5"/>
    </row>
    <row r="49" spans="1:11" ht="14.25" customHeight="1" x14ac:dyDescent="0.25">
      <c r="A49" s="88"/>
      <c r="B49" s="88"/>
      <c r="C49" s="5" t="s">
        <v>15</v>
      </c>
      <c r="D49" s="5"/>
      <c r="E49" s="8">
        <f t="shared" si="6"/>
        <v>0</v>
      </c>
      <c r="F49" s="8">
        <f t="shared" si="6"/>
        <v>0</v>
      </c>
      <c r="G49" s="15">
        <f t="shared" si="6"/>
        <v>0</v>
      </c>
      <c r="H49" s="15">
        <f t="shared" si="6"/>
        <v>0</v>
      </c>
      <c r="I49" s="15">
        <f t="shared" si="6"/>
        <v>0</v>
      </c>
      <c r="J49" s="7">
        <f t="shared" si="4"/>
        <v>0</v>
      </c>
      <c r="K49" s="5"/>
    </row>
    <row r="50" spans="1:11" ht="14.25" customHeight="1" x14ac:dyDescent="0.25">
      <c r="A50" s="88"/>
      <c r="B50" s="88"/>
      <c r="C50" s="5" t="s">
        <v>16</v>
      </c>
      <c r="D50" s="5"/>
      <c r="E50" s="8">
        <f t="shared" si="6"/>
        <v>0</v>
      </c>
      <c r="F50" s="8">
        <f t="shared" si="6"/>
        <v>0</v>
      </c>
      <c r="G50" s="15">
        <f t="shared" si="6"/>
        <v>0</v>
      </c>
      <c r="H50" s="15">
        <f t="shared" si="6"/>
        <v>0</v>
      </c>
      <c r="I50" s="15">
        <f t="shared" si="6"/>
        <v>0</v>
      </c>
      <c r="J50" s="7">
        <f t="shared" si="4"/>
        <v>0</v>
      </c>
      <c r="K50" s="5"/>
    </row>
    <row r="51" spans="1:11" ht="14.25" customHeight="1" x14ac:dyDescent="0.25">
      <c r="A51" s="88"/>
      <c r="B51" s="88"/>
      <c r="C51" s="5" t="s">
        <v>17</v>
      </c>
      <c r="D51" s="5"/>
      <c r="E51" s="8">
        <f t="shared" si="6"/>
        <v>0</v>
      </c>
      <c r="F51" s="8">
        <f t="shared" si="6"/>
        <v>0</v>
      </c>
      <c r="G51" s="15">
        <f t="shared" si="6"/>
        <v>0</v>
      </c>
      <c r="H51" s="15">
        <f t="shared" si="6"/>
        <v>0</v>
      </c>
      <c r="I51" s="15">
        <f t="shared" si="6"/>
        <v>0</v>
      </c>
      <c r="J51" s="7">
        <f t="shared" si="4"/>
        <v>0</v>
      </c>
      <c r="K51" s="5"/>
    </row>
    <row r="52" spans="1:11" ht="14.25" customHeight="1" x14ac:dyDescent="0.25">
      <c r="A52" s="88"/>
      <c r="B52" s="88"/>
      <c r="C52" s="5" t="s">
        <v>34</v>
      </c>
      <c r="D52" s="5"/>
      <c r="E52" s="8">
        <f t="shared" si="6"/>
        <v>0</v>
      </c>
      <c r="F52" s="8">
        <f t="shared" si="6"/>
        <v>0</v>
      </c>
      <c r="G52" s="15">
        <f t="shared" si="6"/>
        <v>0</v>
      </c>
      <c r="H52" s="15">
        <f t="shared" si="6"/>
        <v>0</v>
      </c>
      <c r="I52" s="15">
        <f t="shared" si="6"/>
        <v>0</v>
      </c>
      <c r="J52" s="7">
        <f t="shared" si="4"/>
        <v>0</v>
      </c>
      <c r="K52" s="5"/>
    </row>
    <row r="53" spans="1:11" ht="14.25" customHeight="1" x14ac:dyDescent="0.25">
      <c r="A53" s="89"/>
      <c r="B53" s="89"/>
      <c r="C53" s="5" t="s">
        <v>19</v>
      </c>
      <c r="D53" s="5" t="s">
        <v>14</v>
      </c>
      <c r="E53" s="8">
        <f t="shared" si="6"/>
        <v>480</v>
      </c>
      <c r="F53" s="8">
        <f>F59</f>
        <v>200</v>
      </c>
      <c r="G53" s="15">
        <f>G59</f>
        <v>380</v>
      </c>
      <c r="H53" s="15">
        <f t="shared" si="6"/>
        <v>280</v>
      </c>
      <c r="I53" s="15">
        <f t="shared" si="6"/>
        <v>380</v>
      </c>
      <c r="J53" s="7">
        <f t="shared" si="4"/>
        <v>1720</v>
      </c>
      <c r="K53" s="5"/>
    </row>
    <row r="54" spans="1:11" ht="14.25" customHeight="1" x14ac:dyDescent="0.25">
      <c r="A54" s="90" t="s">
        <v>22</v>
      </c>
      <c r="B54" s="93" t="s">
        <v>35</v>
      </c>
      <c r="C54" s="6" t="s">
        <v>13</v>
      </c>
      <c r="D54" s="6" t="s">
        <v>14</v>
      </c>
      <c r="E54" s="7">
        <f>SUM(E55:E59)</f>
        <v>480</v>
      </c>
      <c r="F54" s="7">
        <f>SUM(F55:F59)</f>
        <v>200</v>
      </c>
      <c r="G54" s="11">
        <f>SUM(G55:G59)</f>
        <v>380</v>
      </c>
      <c r="H54" s="11">
        <f>SUM(H55:H59)</f>
        <v>280</v>
      </c>
      <c r="I54" s="11">
        <f>SUM(I55:I59)</f>
        <v>380</v>
      </c>
      <c r="J54" s="7">
        <f t="shared" si="4"/>
        <v>1720</v>
      </c>
      <c r="K54" s="5"/>
    </row>
    <row r="55" spans="1:11" ht="14.25" customHeight="1" x14ac:dyDescent="0.25">
      <c r="A55" s="91"/>
      <c r="B55" s="93"/>
      <c r="C55" s="5" t="s">
        <v>15</v>
      </c>
      <c r="D55" s="5"/>
      <c r="E55" s="7"/>
      <c r="F55" s="7"/>
      <c r="G55" s="11"/>
      <c r="H55" s="11"/>
      <c r="I55" s="11"/>
      <c r="J55" s="7">
        <f t="shared" si="4"/>
        <v>0</v>
      </c>
      <c r="K55" s="5"/>
    </row>
    <row r="56" spans="1:11" ht="14.25" customHeight="1" x14ac:dyDescent="0.25">
      <c r="A56" s="91"/>
      <c r="B56" s="93"/>
      <c r="C56" s="5" t="s">
        <v>16</v>
      </c>
      <c r="D56" s="5"/>
      <c r="E56" s="7"/>
      <c r="F56" s="7"/>
      <c r="G56" s="11"/>
      <c r="H56" s="11"/>
      <c r="I56" s="11"/>
      <c r="J56" s="7">
        <f t="shared" si="4"/>
        <v>0</v>
      </c>
      <c r="K56" s="5"/>
    </row>
    <row r="57" spans="1:11" ht="14.25" customHeight="1" x14ac:dyDescent="0.25">
      <c r="A57" s="91"/>
      <c r="B57" s="93"/>
      <c r="C57" s="5" t="s">
        <v>17</v>
      </c>
      <c r="D57" s="5"/>
      <c r="E57" s="7"/>
      <c r="F57" s="7"/>
      <c r="G57" s="11"/>
      <c r="H57" s="11"/>
      <c r="I57" s="11"/>
      <c r="J57" s="7">
        <f t="shared" si="4"/>
        <v>0</v>
      </c>
      <c r="K57" s="5"/>
    </row>
    <row r="58" spans="1:11" ht="14.25" customHeight="1" x14ac:dyDescent="0.25">
      <c r="A58" s="91"/>
      <c r="B58" s="93"/>
      <c r="C58" s="5" t="s">
        <v>34</v>
      </c>
      <c r="D58" s="5"/>
      <c r="E58" s="7"/>
      <c r="F58" s="7"/>
      <c r="G58" s="11"/>
      <c r="H58" s="11"/>
      <c r="I58" s="11"/>
      <c r="J58" s="7">
        <f t="shared" si="4"/>
        <v>0</v>
      </c>
      <c r="K58" s="5"/>
    </row>
    <row r="59" spans="1:11" ht="14.25" customHeight="1" x14ac:dyDescent="0.25">
      <c r="A59" s="92"/>
      <c r="B59" s="93"/>
      <c r="C59" s="5" t="s">
        <v>19</v>
      </c>
      <c r="D59" s="5" t="s">
        <v>14</v>
      </c>
      <c r="E59" s="8">
        <v>480</v>
      </c>
      <c r="F59" s="8">
        <v>200</v>
      </c>
      <c r="G59" s="15">
        <v>380</v>
      </c>
      <c r="H59" s="15">
        <v>280</v>
      </c>
      <c r="I59" s="15">
        <v>380</v>
      </c>
      <c r="J59" s="7">
        <f t="shared" si="4"/>
        <v>1720</v>
      </c>
      <c r="K59" s="5"/>
    </row>
    <row r="60" spans="1:11" ht="14.25" customHeight="1" x14ac:dyDescent="0.25">
      <c r="A60" s="87">
        <v>2</v>
      </c>
      <c r="B60" s="87" t="s">
        <v>36</v>
      </c>
      <c r="C60" s="6" t="s">
        <v>13</v>
      </c>
      <c r="D60" s="6" t="s">
        <v>14</v>
      </c>
      <c r="E60" s="7">
        <f>SUM(E61:E65)</f>
        <v>1</v>
      </c>
      <c r="F60" s="7">
        <f>SUM(F61:F65)</f>
        <v>20</v>
      </c>
      <c r="G60" s="11">
        <f>SUM(G61:G65)</f>
        <v>0</v>
      </c>
      <c r="H60" s="11">
        <f>SUM(H61:H65)</f>
        <v>120</v>
      </c>
      <c r="I60" s="11">
        <f>SUM(I61:I65)</f>
        <v>20</v>
      </c>
      <c r="J60" s="7">
        <f t="shared" si="4"/>
        <v>161</v>
      </c>
      <c r="K60" s="5"/>
    </row>
    <row r="61" spans="1:11" x14ac:dyDescent="0.25">
      <c r="A61" s="88"/>
      <c r="B61" s="88"/>
      <c r="C61" s="5" t="s">
        <v>15</v>
      </c>
      <c r="D61" s="5"/>
      <c r="E61" s="8"/>
      <c r="F61" s="8"/>
      <c r="G61" s="15"/>
      <c r="H61" s="15"/>
      <c r="I61" s="15"/>
      <c r="J61" s="7">
        <f t="shared" si="4"/>
        <v>0</v>
      </c>
      <c r="K61" s="5"/>
    </row>
    <row r="62" spans="1:11" x14ac:dyDescent="0.25">
      <c r="A62" s="88"/>
      <c r="B62" s="88"/>
      <c r="C62" s="5" t="s">
        <v>16</v>
      </c>
      <c r="D62" s="5"/>
      <c r="E62" s="8"/>
      <c r="F62" s="8"/>
      <c r="G62" s="15"/>
      <c r="H62" s="15"/>
      <c r="I62" s="15"/>
      <c r="J62" s="7">
        <f t="shared" si="4"/>
        <v>0</v>
      </c>
      <c r="K62" s="5"/>
    </row>
    <row r="63" spans="1:11" x14ac:dyDescent="0.25">
      <c r="A63" s="88"/>
      <c r="B63" s="88"/>
      <c r="C63" s="5" t="s">
        <v>17</v>
      </c>
      <c r="D63" s="5"/>
      <c r="E63" s="8"/>
      <c r="F63" s="8"/>
      <c r="G63" s="15"/>
      <c r="H63" s="15"/>
      <c r="I63" s="15"/>
      <c r="J63" s="7">
        <f t="shared" si="4"/>
        <v>0</v>
      </c>
      <c r="K63" s="5"/>
    </row>
    <row r="64" spans="1:11" x14ac:dyDescent="0.25">
      <c r="A64" s="88"/>
      <c r="B64" s="88"/>
      <c r="C64" s="5" t="s">
        <v>37</v>
      </c>
      <c r="D64" s="5"/>
      <c r="E64" s="8"/>
      <c r="F64" s="8"/>
      <c r="G64" s="15"/>
      <c r="H64" s="15"/>
      <c r="I64" s="15"/>
      <c r="J64" s="7">
        <f t="shared" si="4"/>
        <v>0</v>
      </c>
      <c r="K64" s="5"/>
    </row>
    <row r="65" spans="1:11" x14ac:dyDescent="0.25">
      <c r="A65" s="89"/>
      <c r="B65" s="89"/>
      <c r="C65" s="5" t="s">
        <v>19</v>
      </c>
      <c r="D65" s="5" t="s">
        <v>14</v>
      </c>
      <c r="E65" s="8">
        <v>1</v>
      </c>
      <c r="F65" s="8">
        <f>F71</f>
        <v>20</v>
      </c>
      <c r="G65" s="15"/>
      <c r="H65" s="15">
        <v>120</v>
      </c>
      <c r="I65" s="15">
        <v>20</v>
      </c>
      <c r="J65" s="7">
        <f t="shared" si="4"/>
        <v>161</v>
      </c>
      <c r="K65" s="5"/>
    </row>
    <row r="66" spans="1:11" ht="12.75" customHeight="1" x14ac:dyDescent="0.25">
      <c r="A66" s="118" t="s">
        <v>38</v>
      </c>
      <c r="B66" s="77" t="s">
        <v>39</v>
      </c>
      <c r="C66" s="5" t="s">
        <v>13</v>
      </c>
      <c r="D66" s="6" t="s">
        <v>14</v>
      </c>
      <c r="E66" s="7">
        <f>SUM(E67:E71)</f>
        <v>200</v>
      </c>
      <c r="F66" s="7">
        <f>SUM(F67:F71)</f>
        <v>20</v>
      </c>
      <c r="G66" s="11">
        <f>SUM(G67:G71)</f>
        <v>0</v>
      </c>
      <c r="H66" s="11">
        <f>SUM(H67:H71)</f>
        <v>120</v>
      </c>
      <c r="I66" s="11">
        <f>SUM(I67:I71)</f>
        <v>20</v>
      </c>
      <c r="J66" s="7">
        <f t="shared" si="4"/>
        <v>360</v>
      </c>
      <c r="K66" s="5"/>
    </row>
    <row r="67" spans="1:11" x14ac:dyDescent="0.25">
      <c r="A67" s="118"/>
      <c r="B67" s="78"/>
      <c r="C67" s="5" t="s">
        <v>15</v>
      </c>
      <c r="D67" s="5"/>
      <c r="E67" s="8"/>
      <c r="F67" s="8"/>
      <c r="G67" s="15"/>
      <c r="H67" s="15"/>
      <c r="I67" s="15"/>
      <c r="J67" s="7">
        <f t="shared" si="4"/>
        <v>0</v>
      </c>
      <c r="K67" s="5"/>
    </row>
    <row r="68" spans="1:11" x14ac:dyDescent="0.25">
      <c r="A68" s="118"/>
      <c r="B68" s="78"/>
      <c r="C68" s="5" t="s">
        <v>16</v>
      </c>
      <c r="D68" s="5"/>
      <c r="E68" s="8"/>
      <c r="F68" s="8"/>
      <c r="G68" s="15"/>
      <c r="H68" s="15"/>
      <c r="I68" s="15"/>
      <c r="J68" s="7">
        <f t="shared" si="4"/>
        <v>0</v>
      </c>
      <c r="K68" s="5"/>
    </row>
    <row r="69" spans="1:11" x14ac:dyDescent="0.25">
      <c r="A69" s="118"/>
      <c r="B69" s="78"/>
      <c r="C69" s="5" t="s">
        <v>17</v>
      </c>
      <c r="D69" s="5"/>
      <c r="E69" s="8"/>
      <c r="F69" s="8"/>
      <c r="G69" s="15"/>
      <c r="H69" s="15"/>
      <c r="I69" s="15"/>
      <c r="J69" s="7">
        <f t="shared" si="4"/>
        <v>0</v>
      </c>
      <c r="K69" s="5"/>
    </row>
    <row r="70" spans="1:11" x14ac:dyDescent="0.25">
      <c r="A70" s="118"/>
      <c r="B70" s="78"/>
      <c r="C70" s="5" t="s">
        <v>37</v>
      </c>
      <c r="D70" s="5"/>
      <c r="E70" s="8"/>
      <c r="F70" s="8"/>
      <c r="G70" s="15"/>
      <c r="H70" s="15"/>
      <c r="I70" s="15"/>
      <c r="J70" s="7">
        <f t="shared" si="4"/>
        <v>0</v>
      </c>
      <c r="K70" s="5"/>
    </row>
    <row r="71" spans="1:11" x14ac:dyDescent="0.25">
      <c r="A71" s="118"/>
      <c r="B71" s="79"/>
      <c r="C71" s="5" t="s">
        <v>19</v>
      </c>
      <c r="D71" s="5" t="s">
        <v>14</v>
      </c>
      <c r="E71" s="8">
        <v>200</v>
      </c>
      <c r="F71" s="8">
        <v>20</v>
      </c>
      <c r="G71" s="15"/>
      <c r="H71" s="15">
        <v>120</v>
      </c>
      <c r="I71" s="15">
        <v>20</v>
      </c>
      <c r="J71" s="7">
        <f t="shared" si="4"/>
        <v>360</v>
      </c>
      <c r="K71" s="5"/>
    </row>
    <row r="72" spans="1:11" x14ac:dyDescent="0.25">
      <c r="A72" s="87">
        <v>3</v>
      </c>
      <c r="B72" s="87" t="s">
        <v>40</v>
      </c>
      <c r="C72" s="6" t="s">
        <v>13</v>
      </c>
      <c r="D72" s="6" t="s">
        <v>14</v>
      </c>
      <c r="E72" s="7">
        <f>SUM(E73:E77)</f>
        <v>5</v>
      </c>
      <c r="F72" s="7">
        <f>SUM(F73:F77)</f>
        <v>0</v>
      </c>
      <c r="G72" s="11">
        <f>SUM(G73:G77)</f>
        <v>9.9</v>
      </c>
      <c r="H72" s="11">
        <f>SUM(H73:H77)</f>
        <v>10</v>
      </c>
      <c r="I72" s="11">
        <f>SUM(I73:I77)</f>
        <v>10</v>
      </c>
      <c r="J72" s="7">
        <f t="shared" si="4"/>
        <v>34.9</v>
      </c>
      <c r="K72" s="5"/>
    </row>
    <row r="73" spans="1:11" x14ac:dyDescent="0.25">
      <c r="A73" s="88"/>
      <c r="B73" s="88"/>
      <c r="C73" s="5" t="s">
        <v>15</v>
      </c>
      <c r="D73" s="5"/>
      <c r="E73" s="8"/>
      <c r="F73" s="8"/>
      <c r="G73" s="15"/>
      <c r="H73" s="15"/>
      <c r="I73" s="15"/>
      <c r="J73" s="7">
        <f t="shared" si="4"/>
        <v>0</v>
      </c>
      <c r="K73" s="5"/>
    </row>
    <row r="74" spans="1:11" x14ac:dyDescent="0.25">
      <c r="A74" s="88"/>
      <c r="B74" s="88"/>
      <c r="C74" s="5" t="s">
        <v>16</v>
      </c>
      <c r="D74" s="5"/>
      <c r="E74" s="8"/>
      <c r="F74" s="8"/>
      <c r="G74" s="15"/>
      <c r="H74" s="15"/>
      <c r="I74" s="15"/>
      <c r="J74" s="7">
        <f t="shared" si="4"/>
        <v>0</v>
      </c>
      <c r="K74" s="5"/>
    </row>
    <row r="75" spans="1:11" x14ac:dyDescent="0.25">
      <c r="A75" s="88"/>
      <c r="B75" s="88"/>
      <c r="C75" s="5" t="s">
        <v>17</v>
      </c>
      <c r="D75" s="5"/>
      <c r="E75" s="8"/>
      <c r="F75" s="8"/>
      <c r="G75" s="15"/>
      <c r="H75" s="15"/>
      <c r="I75" s="15"/>
      <c r="J75" s="7">
        <f t="shared" si="4"/>
        <v>0</v>
      </c>
      <c r="K75" s="5"/>
    </row>
    <row r="76" spans="1:11" x14ac:dyDescent="0.25">
      <c r="A76" s="88"/>
      <c r="B76" s="88"/>
      <c r="C76" s="5" t="s">
        <v>34</v>
      </c>
      <c r="D76" s="5"/>
      <c r="E76" s="8"/>
      <c r="F76" s="8"/>
      <c r="G76" s="15"/>
      <c r="H76" s="15"/>
      <c r="I76" s="15"/>
      <c r="J76" s="7">
        <f t="shared" si="4"/>
        <v>0</v>
      </c>
      <c r="K76" s="5"/>
    </row>
    <row r="77" spans="1:11" x14ac:dyDescent="0.25">
      <c r="A77" s="89"/>
      <c r="B77" s="89"/>
      <c r="C77" s="5" t="s">
        <v>19</v>
      </c>
      <c r="D77" s="5" t="s">
        <v>14</v>
      </c>
      <c r="E77" s="8">
        <f>E83</f>
        <v>5</v>
      </c>
      <c r="F77" s="8"/>
      <c r="G77" s="15">
        <f>G83</f>
        <v>9.9</v>
      </c>
      <c r="H77" s="15">
        <v>10</v>
      </c>
      <c r="I77" s="15">
        <v>10</v>
      </c>
      <c r="J77" s="7">
        <f t="shared" si="4"/>
        <v>34.9</v>
      </c>
      <c r="K77" s="5"/>
    </row>
    <row r="78" spans="1:11" x14ac:dyDescent="0.25">
      <c r="A78" s="74" t="s">
        <v>41</v>
      </c>
      <c r="B78" s="77" t="s">
        <v>42</v>
      </c>
      <c r="C78" s="5" t="s">
        <v>13</v>
      </c>
      <c r="D78" s="6" t="s">
        <v>14</v>
      </c>
      <c r="E78" s="7">
        <f>SUM(E79:E83)</f>
        <v>5</v>
      </c>
      <c r="F78" s="7">
        <f>SUM(F79:F83)</f>
        <v>5</v>
      </c>
      <c r="G78" s="11">
        <f>SUM(G79:G83)</f>
        <v>9.9</v>
      </c>
      <c r="H78" s="11">
        <f>SUM(H79:H83)</f>
        <v>10</v>
      </c>
      <c r="I78" s="11">
        <f>SUM(I79:I83)</f>
        <v>10</v>
      </c>
      <c r="J78" s="7">
        <f t="shared" si="4"/>
        <v>39.9</v>
      </c>
      <c r="K78" s="5"/>
    </row>
    <row r="79" spans="1:11" x14ac:dyDescent="0.25">
      <c r="A79" s="75"/>
      <c r="B79" s="78"/>
      <c r="C79" s="5" t="s">
        <v>15</v>
      </c>
      <c r="D79" s="5"/>
      <c r="E79" s="8"/>
      <c r="F79" s="8"/>
      <c r="G79" s="15"/>
      <c r="H79" s="15"/>
      <c r="I79" s="15"/>
      <c r="J79" s="7">
        <f t="shared" si="4"/>
        <v>0</v>
      </c>
      <c r="K79" s="5"/>
    </row>
    <row r="80" spans="1:11" x14ac:dyDescent="0.25">
      <c r="A80" s="75"/>
      <c r="B80" s="78"/>
      <c r="C80" s="5" t="s">
        <v>16</v>
      </c>
      <c r="D80" s="5"/>
      <c r="E80" s="8"/>
      <c r="F80" s="8"/>
      <c r="G80" s="15"/>
      <c r="H80" s="15"/>
      <c r="I80" s="15"/>
      <c r="J80" s="7">
        <f t="shared" si="4"/>
        <v>0</v>
      </c>
      <c r="K80" s="5"/>
    </row>
    <row r="81" spans="1:11" x14ac:dyDescent="0.25">
      <c r="A81" s="75"/>
      <c r="B81" s="78"/>
      <c r="C81" s="5" t="s">
        <v>17</v>
      </c>
      <c r="D81" s="5"/>
      <c r="E81" s="8"/>
      <c r="F81" s="8"/>
      <c r="G81" s="15"/>
      <c r="H81" s="15"/>
      <c r="I81" s="15"/>
      <c r="J81" s="7">
        <f t="shared" si="4"/>
        <v>0</v>
      </c>
      <c r="K81" s="5"/>
    </row>
    <row r="82" spans="1:11" x14ac:dyDescent="0.25">
      <c r="A82" s="75"/>
      <c r="B82" s="78"/>
      <c r="C82" s="5" t="s">
        <v>34</v>
      </c>
      <c r="D82" s="5"/>
      <c r="E82" s="8"/>
      <c r="F82" s="8"/>
      <c r="G82" s="15"/>
      <c r="H82" s="15"/>
      <c r="I82" s="15"/>
      <c r="J82" s="7">
        <f t="shared" si="4"/>
        <v>0</v>
      </c>
      <c r="K82" s="5"/>
    </row>
    <row r="83" spans="1:11" x14ac:dyDescent="0.25">
      <c r="A83" s="76"/>
      <c r="B83" s="79"/>
      <c r="C83" s="5" t="s">
        <v>19</v>
      </c>
      <c r="D83" s="5" t="s">
        <v>14</v>
      </c>
      <c r="E83" s="8">
        <v>5</v>
      </c>
      <c r="F83" s="8">
        <v>5</v>
      </c>
      <c r="G83" s="15">
        <v>9.9</v>
      </c>
      <c r="H83" s="15">
        <v>10</v>
      </c>
      <c r="I83" s="15">
        <v>10</v>
      </c>
      <c r="J83" s="7">
        <f t="shared" ref="J83:J152" si="8">SUM(E83:I83)</f>
        <v>39.9</v>
      </c>
      <c r="K83" s="5"/>
    </row>
    <row r="84" spans="1:11" ht="12.75" customHeight="1" x14ac:dyDescent="0.25">
      <c r="A84" s="117">
        <v>3</v>
      </c>
      <c r="B84" s="99" t="s">
        <v>43</v>
      </c>
      <c r="C84" s="6" t="s">
        <v>13</v>
      </c>
      <c r="D84" s="6" t="s">
        <v>14</v>
      </c>
      <c r="E84" s="7">
        <f t="shared" ref="E84:I89" si="9">E90</f>
        <v>25282.1</v>
      </c>
      <c r="F84" s="7">
        <f>SUM(F85:F89)</f>
        <v>23551.5</v>
      </c>
      <c r="G84" s="11">
        <f>SUM(G85:G89)</f>
        <v>21509.600000000002</v>
      </c>
      <c r="H84" s="11">
        <f t="shared" ref="H84:I84" si="10">SUM(H85:H89)</f>
        <v>20039.900000000001</v>
      </c>
      <c r="I84" s="11">
        <f t="shared" si="10"/>
        <v>17451.8</v>
      </c>
      <c r="J84" s="7">
        <f t="shared" si="8"/>
        <v>107834.90000000001</v>
      </c>
      <c r="K84" s="5"/>
    </row>
    <row r="85" spans="1:11" x14ac:dyDescent="0.25">
      <c r="A85" s="117"/>
      <c r="B85" s="99"/>
      <c r="C85" s="6" t="s">
        <v>15</v>
      </c>
      <c r="D85" s="5"/>
      <c r="E85" s="7">
        <f t="shared" si="9"/>
        <v>0</v>
      </c>
      <c r="F85" s="7">
        <f t="shared" si="9"/>
        <v>0</v>
      </c>
      <c r="G85" s="11">
        <f t="shared" si="9"/>
        <v>0</v>
      </c>
      <c r="H85" s="11">
        <f t="shared" si="9"/>
        <v>0</v>
      </c>
      <c r="I85" s="11">
        <f t="shared" si="9"/>
        <v>0</v>
      </c>
      <c r="J85" s="7">
        <f t="shared" si="8"/>
        <v>0</v>
      </c>
      <c r="K85" s="5"/>
    </row>
    <row r="86" spans="1:11" x14ac:dyDescent="0.25">
      <c r="A86" s="117"/>
      <c r="B86" s="99"/>
      <c r="C86" s="6" t="s">
        <v>16</v>
      </c>
      <c r="D86" s="5"/>
      <c r="E86" s="7">
        <f t="shared" si="9"/>
        <v>63.8</v>
      </c>
      <c r="F86" s="7">
        <f t="shared" si="9"/>
        <v>116.1</v>
      </c>
      <c r="G86" s="11">
        <f t="shared" si="9"/>
        <v>721.59999999999991</v>
      </c>
      <c r="H86" s="11">
        <f t="shared" si="9"/>
        <v>0</v>
      </c>
      <c r="I86" s="11">
        <f t="shared" si="9"/>
        <v>0</v>
      </c>
      <c r="J86" s="7">
        <f t="shared" si="8"/>
        <v>901.49999999999989</v>
      </c>
      <c r="K86" s="5"/>
    </row>
    <row r="87" spans="1:11" x14ac:dyDescent="0.25">
      <c r="A87" s="117"/>
      <c r="B87" s="99"/>
      <c r="C87" s="6" t="s">
        <v>17</v>
      </c>
      <c r="D87" s="5"/>
      <c r="E87" s="7">
        <f t="shared" si="9"/>
        <v>0</v>
      </c>
      <c r="F87" s="7">
        <f t="shared" si="9"/>
        <v>0</v>
      </c>
      <c r="G87" s="11">
        <f t="shared" si="9"/>
        <v>0</v>
      </c>
      <c r="H87" s="11">
        <f t="shared" si="9"/>
        <v>0</v>
      </c>
      <c r="I87" s="11">
        <f t="shared" si="9"/>
        <v>0</v>
      </c>
      <c r="J87" s="7">
        <f t="shared" si="8"/>
        <v>0</v>
      </c>
      <c r="K87" s="5"/>
    </row>
    <row r="88" spans="1:11" x14ac:dyDescent="0.25">
      <c r="A88" s="117"/>
      <c r="B88" s="99"/>
      <c r="C88" s="6" t="s">
        <v>34</v>
      </c>
      <c r="D88" s="5"/>
      <c r="E88" s="7">
        <f t="shared" si="9"/>
        <v>1190</v>
      </c>
      <c r="F88" s="7">
        <f t="shared" si="9"/>
        <v>0</v>
      </c>
      <c r="G88" s="11">
        <f t="shared" si="9"/>
        <v>732.8</v>
      </c>
      <c r="H88" s="11">
        <f t="shared" si="9"/>
        <v>0</v>
      </c>
      <c r="I88" s="11">
        <f t="shared" si="9"/>
        <v>0</v>
      </c>
      <c r="J88" s="7">
        <f t="shared" si="8"/>
        <v>1922.8</v>
      </c>
      <c r="K88" s="5"/>
    </row>
    <row r="89" spans="1:11" ht="15.6" customHeight="1" x14ac:dyDescent="0.25">
      <c r="A89" s="117"/>
      <c r="B89" s="99"/>
      <c r="C89" s="6" t="s">
        <v>19</v>
      </c>
      <c r="D89" s="5" t="s">
        <v>14</v>
      </c>
      <c r="E89" s="7">
        <f t="shared" si="9"/>
        <v>24028.3</v>
      </c>
      <c r="F89" s="7">
        <f t="shared" si="9"/>
        <v>23435.4</v>
      </c>
      <c r="G89" s="11">
        <f t="shared" si="9"/>
        <v>20055.2</v>
      </c>
      <c r="H89" s="11">
        <f t="shared" si="9"/>
        <v>20039.900000000001</v>
      </c>
      <c r="I89" s="11">
        <f t="shared" si="9"/>
        <v>17451.8</v>
      </c>
      <c r="J89" s="7">
        <f t="shared" si="8"/>
        <v>105010.59999999999</v>
      </c>
      <c r="K89" s="5"/>
    </row>
    <row r="90" spans="1:11" x14ac:dyDescent="0.25">
      <c r="A90" s="87"/>
      <c r="B90" s="87" t="s">
        <v>44</v>
      </c>
      <c r="C90" s="5" t="s">
        <v>13</v>
      </c>
      <c r="D90" s="6" t="s">
        <v>14</v>
      </c>
      <c r="E90" s="7">
        <f t="shared" ref="E90:I95" si="11">E102+E108+E114+E120+E126+E132+E138+E96</f>
        <v>25282.1</v>
      </c>
      <c r="F90" s="7">
        <f t="shared" si="11"/>
        <v>23551.5</v>
      </c>
      <c r="G90" s="11">
        <f>SUM(G91:G95)</f>
        <v>21509.600000000002</v>
      </c>
      <c r="H90" s="11">
        <f t="shared" ref="H90:I94" si="12">H102+H108+H114+H120+H126+H132+H138</f>
        <v>12509.9</v>
      </c>
      <c r="I90" s="11">
        <f t="shared" si="12"/>
        <v>10621.8</v>
      </c>
      <c r="J90" s="7">
        <f t="shared" si="8"/>
        <v>93474.9</v>
      </c>
      <c r="K90" s="6"/>
    </row>
    <row r="91" spans="1:11" x14ac:dyDescent="0.25">
      <c r="A91" s="88"/>
      <c r="B91" s="88"/>
      <c r="C91" s="5" t="s">
        <v>15</v>
      </c>
      <c r="D91" s="5"/>
      <c r="E91" s="8">
        <f t="shared" si="11"/>
        <v>0</v>
      </c>
      <c r="F91" s="8">
        <f t="shared" si="11"/>
        <v>0</v>
      </c>
      <c r="G91" s="15">
        <f t="shared" si="11"/>
        <v>0</v>
      </c>
      <c r="H91" s="15">
        <f t="shared" si="12"/>
        <v>0</v>
      </c>
      <c r="I91" s="15">
        <f t="shared" si="12"/>
        <v>0</v>
      </c>
      <c r="J91" s="7">
        <f t="shared" si="8"/>
        <v>0</v>
      </c>
      <c r="K91" s="5"/>
    </row>
    <row r="92" spans="1:11" x14ac:dyDescent="0.25">
      <c r="A92" s="88"/>
      <c r="B92" s="88"/>
      <c r="C92" s="5" t="s">
        <v>16</v>
      </c>
      <c r="D92" s="5"/>
      <c r="E92" s="8">
        <f t="shared" si="11"/>
        <v>63.8</v>
      </c>
      <c r="F92" s="8">
        <f t="shared" si="11"/>
        <v>116.1</v>
      </c>
      <c r="G92" s="15">
        <f t="shared" si="11"/>
        <v>721.59999999999991</v>
      </c>
      <c r="H92" s="15">
        <f t="shared" si="12"/>
        <v>0</v>
      </c>
      <c r="I92" s="15">
        <f t="shared" si="12"/>
        <v>0</v>
      </c>
      <c r="J92" s="7">
        <f t="shared" si="8"/>
        <v>901.49999999999989</v>
      </c>
      <c r="K92" s="5"/>
    </row>
    <row r="93" spans="1:11" x14ac:dyDescent="0.25">
      <c r="A93" s="88"/>
      <c r="B93" s="88"/>
      <c r="C93" s="5" t="s">
        <v>17</v>
      </c>
      <c r="D93" s="5"/>
      <c r="E93" s="8">
        <f t="shared" si="11"/>
        <v>0</v>
      </c>
      <c r="F93" s="8">
        <f t="shared" si="11"/>
        <v>0</v>
      </c>
      <c r="G93" s="15">
        <f t="shared" si="11"/>
        <v>0</v>
      </c>
      <c r="H93" s="15">
        <f t="shared" si="12"/>
        <v>0</v>
      </c>
      <c r="I93" s="15">
        <f t="shared" si="12"/>
        <v>0</v>
      </c>
      <c r="J93" s="7">
        <f t="shared" si="8"/>
        <v>0</v>
      </c>
      <c r="K93" s="5"/>
    </row>
    <row r="94" spans="1:11" x14ac:dyDescent="0.25">
      <c r="A94" s="88"/>
      <c r="B94" s="88"/>
      <c r="C94" s="5" t="s">
        <v>45</v>
      </c>
      <c r="D94" s="5"/>
      <c r="E94" s="8">
        <f t="shared" si="11"/>
        <v>1190</v>
      </c>
      <c r="F94" s="8">
        <f t="shared" si="11"/>
        <v>0</v>
      </c>
      <c r="G94" s="15">
        <f t="shared" si="11"/>
        <v>732.8</v>
      </c>
      <c r="H94" s="15">
        <f t="shared" si="12"/>
        <v>0</v>
      </c>
      <c r="I94" s="15">
        <f t="shared" si="12"/>
        <v>0</v>
      </c>
      <c r="J94" s="7">
        <f t="shared" si="8"/>
        <v>1922.8</v>
      </c>
      <c r="K94" s="5"/>
    </row>
    <row r="95" spans="1:11" x14ac:dyDescent="0.25">
      <c r="A95" s="89"/>
      <c r="B95" s="89"/>
      <c r="C95" s="5" t="s">
        <v>19</v>
      </c>
      <c r="D95" s="5" t="s">
        <v>14</v>
      </c>
      <c r="E95" s="8">
        <f>E107+E113+E119+E125+E131+E137+E143+E101</f>
        <v>24028.3</v>
      </c>
      <c r="F95" s="8">
        <f t="shared" si="11"/>
        <v>23435.4</v>
      </c>
      <c r="G95" s="15">
        <f>G107+G113+G119+G125+G131+G137+G143+G101</f>
        <v>20055.2</v>
      </c>
      <c r="H95" s="15">
        <f t="shared" si="11"/>
        <v>20039.900000000001</v>
      </c>
      <c r="I95" s="15">
        <f t="shared" si="11"/>
        <v>17451.8</v>
      </c>
      <c r="J95" s="7">
        <f t="shared" si="8"/>
        <v>105010.59999999999</v>
      </c>
      <c r="K95" s="9"/>
    </row>
    <row r="96" spans="1:11" x14ac:dyDescent="0.25">
      <c r="A96" s="93" t="s">
        <v>22</v>
      </c>
      <c r="B96" s="77" t="s">
        <v>46</v>
      </c>
      <c r="C96" s="6" t="s">
        <v>13</v>
      </c>
      <c r="D96" s="6" t="s">
        <v>14</v>
      </c>
      <c r="E96" s="7">
        <f>SUM(E97:E101)</f>
        <v>4900</v>
      </c>
      <c r="F96" s="7">
        <f t="shared" ref="F96:I96" si="13">SUM(F97:F101)</f>
        <v>7090.9</v>
      </c>
      <c r="G96" s="11">
        <f t="shared" si="13"/>
        <v>7210.8</v>
      </c>
      <c r="H96" s="11">
        <f t="shared" si="13"/>
        <v>7530</v>
      </c>
      <c r="I96" s="11">
        <f t="shared" si="13"/>
        <v>6830</v>
      </c>
      <c r="J96" s="7">
        <f>SUM(E96:I96)</f>
        <v>33561.699999999997</v>
      </c>
      <c r="K96" s="9"/>
    </row>
    <row r="97" spans="1:11" x14ac:dyDescent="0.25">
      <c r="A97" s="93"/>
      <c r="B97" s="78"/>
      <c r="C97" s="5" t="s">
        <v>15</v>
      </c>
      <c r="D97" s="5"/>
      <c r="E97" s="8"/>
      <c r="F97" s="8"/>
      <c r="G97" s="15"/>
      <c r="H97" s="15"/>
      <c r="I97" s="15"/>
      <c r="J97" s="7"/>
      <c r="K97" s="9"/>
    </row>
    <row r="98" spans="1:11" x14ac:dyDescent="0.25">
      <c r="A98" s="93"/>
      <c r="B98" s="78"/>
      <c r="C98" s="5" t="s">
        <v>16</v>
      </c>
      <c r="D98" s="5"/>
      <c r="E98" s="8"/>
      <c r="F98" s="8"/>
      <c r="G98" s="15"/>
      <c r="H98" s="15"/>
      <c r="I98" s="15"/>
      <c r="J98" s="7"/>
      <c r="K98" s="9"/>
    </row>
    <row r="99" spans="1:11" x14ac:dyDescent="0.25">
      <c r="A99" s="93"/>
      <c r="B99" s="78"/>
      <c r="C99" s="5" t="s">
        <v>17</v>
      </c>
      <c r="D99" s="5"/>
      <c r="E99" s="8"/>
      <c r="F99" s="8"/>
      <c r="G99" s="15"/>
      <c r="H99" s="15"/>
      <c r="I99" s="15"/>
      <c r="J99" s="7"/>
      <c r="K99" s="9"/>
    </row>
    <row r="100" spans="1:11" x14ac:dyDescent="0.25">
      <c r="A100" s="93"/>
      <c r="B100" s="78"/>
      <c r="C100" s="5" t="s">
        <v>45</v>
      </c>
      <c r="D100" s="5"/>
      <c r="E100" s="8"/>
      <c r="F100" s="8"/>
      <c r="G100" s="15"/>
      <c r="H100" s="15"/>
      <c r="I100" s="15"/>
      <c r="J100" s="7"/>
      <c r="K100" s="9"/>
    </row>
    <row r="101" spans="1:11" ht="17.399999999999999" customHeight="1" x14ac:dyDescent="0.25">
      <c r="A101" s="93"/>
      <c r="B101" s="79"/>
      <c r="C101" s="5" t="s">
        <v>19</v>
      </c>
      <c r="D101" s="5" t="s">
        <v>14</v>
      </c>
      <c r="E101" s="8">
        <v>4900</v>
      </c>
      <c r="F101" s="8">
        <v>7090.9</v>
      </c>
      <c r="G101" s="15">
        <v>7210.8</v>
      </c>
      <c r="H101" s="15">
        <v>7530</v>
      </c>
      <c r="I101" s="15">
        <v>6830</v>
      </c>
      <c r="J101" s="7">
        <f>SUM(E101:I101)</f>
        <v>33561.699999999997</v>
      </c>
      <c r="K101" s="9"/>
    </row>
    <row r="102" spans="1:11" s="14" customFormat="1" ht="13.2" customHeight="1" x14ac:dyDescent="0.25">
      <c r="A102" s="84" t="s">
        <v>24</v>
      </c>
      <c r="B102" s="77" t="s">
        <v>116</v>
      </c>
      <c r="C102" s="10" t="s">
        <v>13</v>
      </c>
      <c r="D102" s="6" t="s">
        <v>14</v>
      </c>
      <c r="E102" s="11">
        <f>SUM(E103:E107)</f>
        <v>0</v>
      </c>
      <c r="F102" s="11">
        <f>SUM(F103:F107)</f>
        <v>0</v>
      </c>
      <c r="G102" s="12">
        <f>SUM(G103:G107)</f>
        <v>263.2</v>
      </c>
      <c r="H102" s="11">
        <f>SUM(H103:H107)</f>
        <v>0</v>
      </c>
      <c r="I102" s="11">
        <f>SUM(I103:I107)</f>
        <v>0</v>
      </c>
      <c r="J102" s="11">
        <f t="shared" si="8"/>
        <v>263.2</v>
      </c>
      <c r="K102" s="13"/>
    </row>
    <row r="103" spans="1:11" s="14" customFormat="1" x14ac:dyDescent="0.25">
      <c r="A103" s="84"/>
      <c r="B103" s="78"/>
      <c r="C103" s="13" t="s">
        <v>15</v>
      </c>
      <c r="D103" s="5"/>
      <c r="E103" s="15"/>
      <c r="F103" s="15"/>
      <c r="G103" s="15"/>
      <c r="H103" s="15"/>
      <c r="I103" s="15"/>
      <c r="J103" s="11">
        <f t="shared" si="8"/>
        <v>0</v>
      </c>
      <c r="K103" s="13"/>
    </row>
    <row r="104" spans="1:11" s="14" customFormat="1" x14ac:dyDescent="0.25">
      <c r="A104" s="84"/>
      <c r="B104" s="78"/>
      <c r="C104" s="13" t="s">
        <v>16</v>
      </c>
      <c r="D104" s="5"/>
      <c r="E104" s="15"/>
      <c r="F104" s="15"/>
      <c r="G104" s="15">
        <v>250</v>
      </c>
      <c r="H104" s="15"/>
      <c r="I104" s="15"/>
      <c r="J104" s="11">
        <f t="shared" si="8"/>
        <v>250</v>
      </c>
      <c r="K104" s="13"/>
    </row>
    <row r="105" spans="1:11" s="14" customFormat="1" x14ac:dyDescent="0.25">
      <c r="A105" s="84"/>
      <c r="B105" s="78"/>
      <c r="C105" s="13" t="s">
        <v>17</v>
      </c>
      <c r="D105" s="5"/>
      <c r="E105" s="15"/>
      <c r="F105" s="15"/>
      <c r="G105" s="15"/>
      <c r="H105" s="15"/>
      <c r="I105" s="15"/>
      <c r="J105" s="11">
        <f t="shared" si="8"/>
        <v>0</v>
      </c>
      <c r="K105" s="13"/>
    </row>
    <row r="106" spans="1:11" s="14" customFormat="1" x14ac:dyDescent="0.25">
      <c r="A106" s="84"/>
      <c r="B106" s="78"/>
      <c r="C106" s="13" t="s">
        <v>45</v>
      </c>
      <c r="D106" s="5"/>
      <c r="E106" s="15"/>
      <c r="F106" s="15"/>
      <c r="G106" s="15"/>
      <c r="H106" s="15"/>
      <c r="I106" s="15"/>
      <c r="J106" s="11">
        <f t="shared" si="8"/>
        <v>0</v>
      </c>
      <c r="K106" s="13"/>
    </row>
    <row r="107" spans="1:11" s="14" customFormat="1" ht="38.4" customHeight="1" x14ac:dyDescent="0.25">
      <c r="A107" s="84"/>
      <c r="B107" s="79"/>
      <c r="C107" s="13" t="s">
        <v>19</v>
      </c>
      <c r="D107" s="5" t="s">
        <v>14</v>
      </c>
      <c r="E107" s="15"/>
      <c r="F107" s="15"/>
      <c r="G107" s="16">
        <v>13.2</v>
      </c>
      <c r="H107" s="15"/>
      <c r="I107" s="15"/>
      <c r="J107" s="12">
        <f t="shared" si="8"/>
        <v>13.2</v>
      </c>
      <c r="K107" s="13"/>
    </row>
    <row r="108" spans="1:11" x14ac:dyDescent="0.25">
      <c r="A108" s="104" t="s">
        <v>47</v>
      </c>
      <c r="B108" s="93" t="s">
        <v>48</v>
      </c>
      <c r="C108" s="6" t="s">
        <v>13</v>
      </c>
      <c r="D108" s="6" t="s">
        <v>14</v>
      </c>
      <c r="E108" s="7">
        <f>SUM(E109:E113)</f>
        <v>20</v>
      </c>
      <c r="F108" s="7">
        <f>SUM(F109:F113)</f>
        <v>25</v>
      </c>
      <c r="G108" s="11">
        <f>SUM(G109:G113)</f>
        <v>445.40000000000003</v>
      </c>
      <c r="H108" s="11">
        <f>SUM(H109:H113)</f>
        <v>40</v>
      </c>
      <c r="I108" s="11">
        <f>SUM(I109:I113)</f>
        <v>50</v>
      </c>
      <c r="J108" s="7">
        <f t="shared" si="8"/>
        <v>580.40000000000009</v>
      </c>
      <c r="K108" s="5"/>
    </row>
    <row r="109" spans="1:11" x14ac:dyDescent="0.25">
      <c r="A109" s="105"/>
      <c r="B109" s="93"/>
      <c r="C109" s="5" t="s">
        <v>15</v>
      </c>
      <c r="D109" s="5"/>
      <c r="E109" s="8"/>
      <c r="F109" s="8"/>
      <c r="G109" s="15"/>
      <c r="H109" s="15"/>
      <c r="I109" s="15"/>
      <c r="J109" s="7">
        <f t="shared" si="8"/>
        <v>0</v>
      </c>
      <c r="K109" s="5"/>
    </row>
    <row r="110" spans="1:11" x14ac:dyDescent="0.25">
      <c r="A110" s="105"/>
      <c r="B110" s="93"/>
      <c r="C110" s="5" t="s">
        <v>16</v>
      </c>
      <c r="D110" s="5"/>
      <c r="E110" s="8"/>
      <c r="F110" s="8"/>
      <c r="G110" s="15"/>
      <c r="H110" s="15"/>
      <c r="I110" s="15"/>
      <c r="J110" s="7">
        <f t="shared" si="8"/>
        <v>0</v>
      </c>
      <c r="K110" s="5"/>
    </row>
    <row r="111" spans="1:11" x14ac:dyDescent="0.25">
      <c r="A111" s="105"/>
      <c r="B111" s="93"/>
      <c r="C111" s="5" t="s">
        <v>17</v>
      </c>
      <c r="D111" s="5"/>
      <c r="E111" s="8"/>
      <c r="F111" s="8"/>
      <c r="G111" s="15"/>
      <c r="H111" s="15"/>
      <c r="I111" s="15"/>
      <c r="J111" s="7">
        <f t="shared" si="8"/>
        <v>0</v>
      </c>
      <c r="K111" s="5"/>
    </row>
    <row r="112" spans="1:11" x14ac:dyDescent="0.25">
      <c r="A112" s="105"/>
      <c r="B112" s="93"/>
      <c r="C112" s="5" t="s">
        <v>45</v>
      </c>
      <c r="D112" s="5"/>
      <c r="E112" s="8"/>
      <c r="F112" s="8"/>
      <c r="G112" s="15">
        <v>412.8</v>
      </c>
      <c r="H112" s="15"/>
      <c r="I112" s="15"/>
      <c r="J112" s="7">
        <f t="shared" si="8"/>
        <v>412.8</v>
      </c>
      <c r="K112" s="5"/>
    </row>
    <row r="113" spans="1:11" x14ac:dyDescent="0.25">
      <c r="A113" s="106"/>
      <c r="B113" s="93"/>
      <c r="C113" s="5" t="s">
        <v>19</v>
      </c>
      <c r="D113" s="5" t="s">
        <v>14</v>
      </c>
      <c r="E113" s="8">
        <v>20</v>
      </c>
      <c r="F113" s="8">
        <v>25</v>
      </c>
      <c r="G113" s="15">
        <v>32.6</v>
      </c>
      <c r="H113" s="15">
        <v>40</v>
      </c>
      <c r="I113" s="15">
        <v>50</v>
      </c>
      <c r="J113" s="7">
        <f t="shared" si="8"/>
        <v>167.6</v>
      </c>
      <c r="K113" s="5"/>
    </row>
    <row r="114" spans="1:11" x14ac:dyDescent="0.25">
      <c r="A114" s="77" t="s">
        <v>49</v>
      </c>
      <c r="B114" s="77" t="s">
        <v>50</v>
      </c>
      <c r="C114" s="6" t="s">
        <v>13</v>
      </c>
      <c r="D114" s="6" t="s">
        <v>14</v>
      </c>
      <c r="E114" s="7">
        <f>SUM(E115:E119)</f>
        <v>17403.5</v>
      </c>
      <c r="F114" s="7">
        <f>SUM(F115:F119)</f>
        <v>11109.8</v>
      </c>
      <c r="G114" s="11">
        <f>SUM(G115:G119)</f>
        <v>6587.2</v>
      </c>
      <c r="H114" s="11">
        <f>SUM(H115:H119)</f>
        <v>7269.9</v>
      </c>
      <c r="I114" s="11">
        <f>SUM(I115:I119)</f>
        <v>5298.7</v>
      </c>
      <c r="J114" s="7">
        <f t="shared" si="8"/>
        <v>47669.1</v>
      </c>
      <c r="K114" s="5"/>
    </row>
    <row r="115" spans="1:11" x14ac:dyDescent="0.25">
      <c r="A115" s="78"/>
      <c r="B115" s="78"/>
      <c r="C115" s="5" t="s">
        <v>15</v>
      </c>
      <c r="D115" s="5"/>
      <c r="E115" s="8"/>
      <c r="F115" s="8"/>
      <c r="G115" s="15"/>
      <c r="H115" s="15"/>
      <c r="I115" s="15"/>
      <c r="J115" s="7">
        <f t="shared" si="8"/>
        <v>0</v>
      </c>
      <c r="K115" s="5"/>
    </row>
    <row r="116" spans="1:11" x14ac:dyDescent="0.25">
      <c r="A116" s="78"/>
      <c r="B116" s="78"/>
      <c r="C116" s="5" t="s">
        <v>16</v>
      </c>
      <c r="D116" s="5"/>
      <c r="E116" s="8"/>
      <c r="F116" s="8"/>
      <c r="G116" s="15"/>
      <c r="H116" s="15"/>
      <c r="I116" s="15"/>
      <c r="J116" s="7">
        <f t="shared" si="8"/>
        <v>0</v>
      </c>
      <c r="K116" s="5"/>
    </row>
    <row r="117" spans="1:11" x14ac:dyDescent="0.25">
      <c r="A117" s="78"/>
      <c r="B117" s="78"/>
      <c r="C117" s="5" t="s">
        <v>17</v>
      </c>
      <c r="D117" s="5"/>
      <c r="E117" s="8"/>
      <c r="F117" s="8"/>
      <c r="G117" s="15"/>
      <c r="H117" s="15"/>
      <c r="I117" s="15"/>
      <c r="J117" s="7">
        <f t="shared" si="8"/>
        <v>0</v>
      </c>
      <c r="K117" s="5"/>
    </row>
    <row r="118" spans="1:11" x14ac:dyDescent="0.25">
      <c r="A118" s="78"/>
      <c r="B118" s="78"/>
      <c r="C118" s="5" t="s">
        <v>45</v>
      </c>
      <c r="D118" s="5"/>
      <c r="E118" s="8">
        <v>740</v>
      </c>
      <c r="F118" s="8"/>
      <c r="G118" s="15">
        <v>320</v>
      </c>
      <c r="H118" s="15"/>
      <c r="I118" s="15"/>
      <c r="J118" s="7">
        <f t="shared" si="8"/>
        <v>1060</v>
      </c>
      <c r="K118" s="5"/>
    </row>
    <row r="119" spans="1:11" x14ac:dyDescent="0.25">
      <c r="A119" s="79"/>
      <c r="B119" s="79"/>
      <c r="C119" s="5" t="s">
        <v>19</v>
      </c>
      <c r="D119" s="5" t="s">
        <v>14</v>
      </c>
      <c r="E119" s="8">
        <v>16663.5</v>
      </c>
      <c r="F119" s="8">
        <v>11109.8</v>
      </c>
      <c r="G119" s="15">
        <v>6267.2</v>
      </c>
      <c r="H119" s="15">
        <v>7269.9</v>
      </c>
      <c r="I119" s="15">
        <v>5298.7</v>
      </c>
      <c r="J119" s="7">
        <f t="shared" si="8"/>
        <v>46609.1</v>
      </c>
      <c r="K119" s="5"/>
    </row>
    <row r="120" spans="1:11" ht="13.2" hidden="1" customHeight="1" x14ac:dyDescent="0.25">
      <c r="A120" s="77" t="s">
        <v>49</v>
      </c>
      <c r="B120" s="77" t="s">
        <v>51</v>
      </c>
      <c r="C120" s="6" t="s">
        <v>13</v>
      </c>
      <c r="D120" s="6" t="s">
        <v>26</v>
      </c>
      <c r="E120" s="7">
        <f>SUM(E121:E125)</f>
        <v>0</v>
      </c>
      <c r="F120" s="7">
        <f>SUM(F121:F125)</f>
        <v>0</v>
      </c>
      <c r="G120" s="11">
        <f>SUM(G121:G125)</f>
        <v>0</v>
      </c>
      <c r="H120" s="11"/>
      <c r="I120" s="11"/>
      <c r="J120" s="7">
        <f t="shared" si="8"/>
        <v>0</v>
      </c>
      <c r="K120" s="5"/>
    </row>
    <row r="121" spans="1:11" hidden="1" x14ac:dyDescent="0.25">
      <c r="A121" s="78"/>
      <c r="B121" s="78"/>
      <c r="C121" s="5" t="s">
        <v>15</v>
      </c>
      <c r="D121" s="5"/>
      <c r="E121" s="8"/>
      <c r="F121" s="8"/>
      <c r="G121" s="15"/>
      <c r="H121" s="15"/>
      <c r="I121" s="15"/>
      <c r="J121" s="7">
        <f t="shared" si="8"/>
        <v>0</v>
      </c>
      <c r="K121" s="5"/>
    </row>
    <row r="122" spans="1:11" hidden="1" x14ac:dyDescent="0.25">
      <c r="A122" s="78"/>
      <c r="B122" s="78"/>
      <c r="C122" s="5" t="s">
        <v>16</v>
      </c>
      <c r="D122" s="5"/>
      <c r="E122" s="8"/>
      <c r="F122" s="8"/>
      <c r="G122" s="15"/>
      <c r="H122" s="15"/>
      <c r="I122" s="15"/>
      <c r="J122" s="7">
        <f t="shared" si="8"/>
        <v>0</v>
      </c>
      <c r="K122" s="5"/>
    </row>
    <row r="123" spans="1:11" hidden="1" x14ac:dyDescent="0.25">
      <c r="A123" s="78"/>
      <c r="B123" s="78"/>
      <c r="C123" s="5" t="s">
        <v>17</v>
      </c>
      <c r="D123" s="5"/>
      <c r="E123" s="8"/>
      <c r="F123" s="8"/>
      <c r="G123" s="15"/>
      <c r="H123" s="15"/>
      <c r="I123" s="15"/>
      <c r="J123" s="7">
        <f t="shared" si="8"/>
        <v>0</v>
      </c>
      <c r="K123" s="5"/>
    </row>
    <row r="124" spans="1:11" hidden="1" x14ac:dyDescent="0.25">
      <c r="A124" s="78"/>
      <c r="B124" s="78"/>
      <c r="C124" s="5" t="s">
        <v>45</v>
      </c>
      <c r="D124" s="5"/>
      <c r="E124" s="8"/>
      <c r="F124" s="8"/>
      <c r="G124" s="15"/>
      <c r="H124" s="15"/>
      <c r="I124" s="15"/>
      <c r="J124" s="7">
        <f t="shared" si="8"/>
        <v>0</v>
      </c>
      <c r="K124" s="5"/>
    </row>
    <row r="125" spans="1:11" hidden="1" x14ac:dyDescent="0.25">
      <c r="A125" s="79"/>
      <c r="B125" s="79"/>
      <c r="C125" s="5" t="s">
        <v>19</v>
      </c>
      <c r="D125" s="5" t="s">
        <v>26</v>
      </c>
      <c r="E125" s="8"/>
      <c r="F125" s="8"/>
      <c r="G125" s="15"/>
      <c r="H125" s="15"/>
      <c r="I125" s="15"/>
      <c r="J125" s="7">
        <f t="shared" si="8"/>
        <v>0</v>
      </c>
      <c r="K125" s="5"/>
    </row>
    <row r="126" spans="1:11" ht="12.75" customHeight="1" x14ac:dyDescent="0.25">
      <c r="A126" s="77" t="s">
        <v>52</v>
      </c>
      <c r="B126" s="77" t="s">
        <v>53</v>
      </c>
      <c r="C126" s="6" t="s">
        <v>13</v>
      </c>
      <c r="D126" s="6" t="s">
        <v>14</v>
      </c>
      <c r="E126" s="7">
        <f>SUM(E127:E131)</f>
        <v>191.6</v>
      </c>
      <c r="F126" s="7">
        <f>SUM(F127:F131)</f>
        <v>329.79999999999995</v>
      </c>
      <c r="G126" s="11">
        <f>SUM(G127:G131)</f>
        <v>223.2</v>
      </c>
      <c r="H126" s="11">
        <f>SUM(H127:H131)</f>
        <v>200</v>
      </c>
      <c r="I126" s="11">
        <f>SUM(I127:I131)</f>
        <v>200</v>
      </c>
      <c r="J126" s="7">
        <f t="shared" si="8"/>
        <v>1144.5999999999999</v>
      </c>
      <c r="K126" s="5"/>
    </row>
    <row r="127" spans="1:11" x14ac:dyDescent="0.25">
      <c r="A127" s="78"/>
      <c r="B127" s="78"/>
      <c r="C127" s="5" t="s">
        <v>15</v>
      </c>
      <c r="D127" s="5"/>
      <c r="E127" s="8"/>
      <c r="F127" s="8"/>
      <c r="G127" s="15"/>
      <c r="H127" s="15"/>
      <c r="I127" s="15"/>
      <c r="J127" s="7">
        <f t="shared" si="8"/>
        <v>0</v>
      </c>
      <c r="K127" s="5"/>
    </row>
    <row r="128" spans="1:11" x14ac:dyDescent="0.25">
      <c r="A128" s="78"/>
      <c r="B128" s="78"/>
      <c r="C128" s="5" t="s">
        <v>16</v>
      </c>
      <c r="D128" s="5"/>
      <c r="E128" s="8">
        <v>63.8</v>
      </c>
      <c r="F128" s="8">
        <v>116.1</v>
      </c>
      <c r="G128" s="37">
        <v>23.2</v>
      </c>
      <c r="H128" s="15"/>
      <c r="I128" s="15"/>
      <c r="J128" s="7">
        <f t="shared" si="8"/>
        <v>203.09999999999997</v>
      </c>
      <c r="K128" s="5"/>
    </row>
    <row r="129" spans="1:11" x14ac:dyDescent="0.25">
      <c r="A129" s="78"/>
      <c r="B129" s="78"/>
      <c r="C129" s="5" t="s">
        <v>17</v>
      </c>
      <c r="D129" s="5"/>
      <c r="E129" s="8"/>
      <c r="F129" s="8"/>
      <c r="G129" s="15"/>
      <c r="H129" s="15"/>
      <c r="I129" s="15"/>
      <c r="J129" s="7">
        <f t="shared" si="8"/>
        <v>0</v>
      </c>
      <c r="K129" s="5"/>
    </row>
    <row r="130" spans="1:11" x14ac:dyDescent="0.25">
      <c r="A130" s="78"/>
      <c r="B130" s="78"/>
      <c r="C130" s="5" t="s">
        <v>45</v>
      </c>
      <c r="D130" s="5"/>
      <c r="E130" s="8"/>
      <c r="F130" s="8"/>
      <c r="G130" s="15"/>
      <c r="H130" s="15"/>
      <c r="I130" s="15"/>
      <c r="J130" s="7">
        <f t="shared" si="8"/>
        <v>0</v>
      </c>
      <c r="K130" s="5"/>
    </row>
    <row r="131" spans="1:11" x14ac:dyDescent="0.25">
      <c r="A131" s="79"/>
      <c r="B131" s="79"/>
      <c r="C131" s="5" t="s">
        <v>19</v>
      </c>
      <c r="D131" s="5" t="s">
        <v>14</v>
      </c>
      <c r="E131" s="8">
        <v>127.8</v>
      </c>
      <c r="F131" s="8">
        <v>213.7</v>
      </c>
      <c r="G131" s="15">
        <v>200</v>
      </c>
      <c r="H131" s="15">
        <v>200</v>
      </c>
      <c r="I131" s="15">
        <v>200</v>
      </c>
      <c r="J131" s="7">
        <f t="shared" si="8"/>
        <v>941.5</v>
      </c>
      <c r="K131" s="5"/>
    </row>
    <row r="132" spans="1:11" ht="12.75" customHeight="1" x14ac:dyDescent="0.25">
      <c r="A132" s="77" t="s">
        <v>54</v>
      </c>
      <c r="B132" s="77" t="s">
        <v>55</v>
      </c>
      <c r="C132" s="6" t="s">
        <v>13</v>
      </c>
      <c r="D132" s="6" t="s">
        <v>14</v>
      </c>
      <c r="E132" s="7">
        <f>SUM(E133:E137)</f>
        <v>450</v>
      </c>
      <c r="F132" s="7">
        <f>SUM(F133:F137)</f>
        <v>0</v>
      </c>
      <c r="G132" s="11">
        <f>SUM(G133:G137)</f>
        <v>548.4</v>
      </c>
      <c r="H132" s="11">
        <v>0</v>
      </c>
      <c r="I132" s="11">
        <v>0</v>
      </c>
      <c r="J132" s="7">
        <f t="shared" si="8"/>
        <v>998.4</v>
      </c>
      <c r="K132" s="5"/>
    </row>
    <row r="133" spans="1:11" x14ac:dyDescent="0.25">
      <c r="A133" s="78"/>
      <c r="B133" s="78"/>
      <c r="C133" s="5" t="s">
        <v>15</v>
      </c>
      <c r="D133" s="5"/>
      <c r="E133" s="8"/>
      <c r="F133" s="8"/>
      <c r="G133" s="15"/>
      <c r="H133" s="15"/>
      <c r="I133" s="15"/>
      <c r="J133" s="7">
        <f t="shared" si="8"/>
        <v>0</v>
      </c>
      <c r="K133" s="5"/>
    </row>
    <row r="134" spans="1:11" x14ac:dyDescent="0.25">
      <c r="A134" s="78"/>
      <c r="B134" s="78"/>
      <c r="C134" s="5" t="s">
        <v>16</v>
      </c>
      <c r="D134" s="5"/>
      <c r="E134" s="8"/>
      <c r="F134" s="8"/>
      <c r="G134" s="15">
        <v>448.4</v>
      </c>
      <c r="H134" s="15"/>
      <c r="I134" s="15"/>
      <c r="J134" s="7">
        <f t="shared" si="8"/>
        <v>448.4</v>
      </c>
      <c r="K134" s="5"/>
    </row>
    <row r="135" spans="1:11" x14ac:dyDescent="0.25">
      <c r="A135" s="78"/>
      <c r="B135" s="78"/>
      <c r="C135" s="5" t="s">
        <v>17</v>
      </c>
      <c r="D135" s="5"/>
      <c r="E135" s="8"/>
      <c r="F135" s="8"/>
      <c r="G135" s="15"/>
      <c r="H135" s="15"/>
      <c r="I135" s="15"/>
      <c r="J135" s="7">
        <f t="shared" si="8"/>
        <v>0</v>
      </c>
      <c r="K135" s="5"/>
    </row>
    <row r="136" spans="1:11" x14ac:dyDescent="0.25">
      <c r="A136" s="78"/>
      <c r="B136" s="78"/>
      <c r="C136" s="5" t="s">
        <v>45</v>
      </c>
      <c r="D136" s="5"/>
      <c r="E136" s="8">
        <v>450</v>
      </c>
      <c r="F136" s="8"/>
      <c r="G136" s="15"/>
      <c r="H136" s="15"/>
      <c r="I136" s="15"/>
      <c r="J136" s="7">
        <f t="shared" si="8"/>
        <v>450</v>
      </c>
      <c r="K136" s="5"/>
    </row>
    <row r="137" spans="1:11" ht="26.4" customHeight="1" x14ac:dyDescent="0.25">
      <c r="A137" s="79"/>
      <c r="B137" s="79"/>
      <c r="C137" s="5" t="s">
        <v>19</v>
      </c>
      <c r="D137" s="5" t="s">
        <v>14</v>
      </c>
      <c r="E137" s="8">
        <v>0</v>
      </c>
      <c r="F137" s="8">
        <v>0</v>
      </c>
      <c r="G137" s="15">
        <v>100</v>
      </c>
      <c r="H137" s="15">
        <v>0</v>
      </c>
      <c r="I137" s="15"/>
      <c r="J137" s="7">
        <f t="shared" si="8"/>
        <v>100</v>
      </c>
      <c r="K137" s="5"/>
    </row>
    <row r="138" spans="1:11" x14ac:dyDescent="0.25">
      <c r="A138" s="77" t="s">
        <v>56</v>
      </c>
      <c r="B138" s="77" t="s">
        <v>57</v>
      </c>
      <c r="C138" s="6" t="s">
        <v>13</v>
      </c>
      <c r="D138" s="6" t="s">
        <v>14</v>
      </c>
      <c r="E138" s="7">
        <f>E143</f>
        <v>2317</v>
      </c>
      <c r="F138" s="7">
        <f t="shared" ref="F138:I138" si="14">F143</f>
        <v>4996</v>
      </c>
      <c r="G138" s="11">
        <f t="shared" si="14"/>
        <v>6231.4</v>
      </c>
      <c r="H138" s="11">
        <f t="shared" si="14"/>
        <v>5000</v>
      </c>
      <c r="I138" s="11">
        <f t="shared" si="14"/>
        <v>5073.1000000000004</v>
      </c>
      <c r="J138" s="7">
        <f t="shared" si="8"/>
        <v>23617.5</v>
      </c>
      <c r="K138" s="5"/>
    </row>
    <row r="139" spans="1:11" x14ac:dyDescent="0.25">
      <c r="A139" s="78"/>
      <c r="B139" s="78"/>
      <c r="C139" s="5" t="s">
        <v>15</v>
      </c>
      <c r="D139" s="5"/>
      <c r="E139" s="8"/>
      <c r="F139" s="8"/>
      <c r="G139" s="15"/>
      <c r="H139" s="15"/>
      <c r="I139" s="15"/>
      <c r="J139" s="7">
        <f t="shared" si="8"/>
        <v>0</v>
      </c>
      <c r="K139" s="5"/>
    </row>
    <row r="140" spans="1:11" x14ac:dyDescent="0.25">
      <c r="A140" s="78"/>
      <c r="B140" s="78"/>
      <c r="C140" s="5" t="s">
        <v>16</v>
      </c>
      <c r="D140" s="5"/>
      <c r="E140" s="8"/>
      <c r="F140" s="8"/>
      <c r="G140" s="15"/>
      <c r="H140" s="15"/>
      <c r="I140" s="15"/>
      <c r="J140" s="7">
        <f t="shared" si="8"/>
        <v>0</v>
      </c>
      <c r="K140" s="5"/>
    </row>
    <row r="141" spans="1:11" x14ac:dyDescent="0.25">
      <c r="A141" s="78"/>
      <c r="B141" s="78"/>
      <c r="C141" s="5" t="s">
        <v>17</v>
      </c>
      <c r="D141" s="5"/>
      <c r="E141" s="8"/>
      <c r="F141" s="8"/>
      <c r="G141" s="15"/>
      <c r="H141" s="15"/>
      <c r="I141" s="15"/>
      <c r="J141" s="7">
        <f t="shared" si="8"/>
        <v>0</v>
      </c>
      <c r="K141" s="5"/>
    </row>
    <row r="142" spans="1:11" x14ac:dyDescent="0.25">
      <c r="A142" s="78"/>
      <c r="B142" s="78"/>
      <c r="C142" s="5" t="s">
        <v>45</v>
      </c>
      <c r="D142" s="5"/>
      <c r="E142" s="8"/>
      <c r="F142" s="8"/>
      <c r="G142" s="15"/>
      <c r="H142" s="15"/>
      <c r="I142" s="15"/>
      <c r="J142" s="7">
        <f t="shared" si="8"/>
        <v>0</v>
      </c>
      <c r="K142" s="5"/>
    </row>
    <row r="143" spans="1:11" x14ac:dyDescent="0.25">
      <c r="A143" s="79"/>
      <c r="B143" s="79"/>
      <c r="C143" s="5" t="s">
        <v>19</v>
      </c>
      <c r="D143" s="5" t="s">
        <v>14</v>
      </c>
      <c r="E143" s="8">
        <v>2317</v>
      </c>
      <c r="F143" s="8">
        <v>4996</v>
      </c>
      <c r="G143" s="15">
        <v>6231.4</v>
      </c>
      <c r="H143" s="15">
        <v>5000</v>
      </c>
      <c r="I143" s="15">
        <v>5073.1000000000004</v>
      </c>
      <c r="J143" s="7">
        <f t="shared" si="8"/>
        <v>23617.5</v>
      </c>
      <c r="K143" s="5"/>
    </row>
    <row r="144" spans="1:11" ht="13.95" customHeight="1" x14ac:dyDescent="0.25">
      <c r="A144" s="87">
        <v>4</v>
      </c>
      <c r="B144" s="114" t="s">
        <v>58</v>
      </c>
      <c r="C144" s="6" t="s">
        <v>13</v>
      </c>
      <c r="D144" s="6" t="s">
        <v>14</v>
      </c>
      <c r="E144" s="7">
        <f t="shared" ref="E144:I149" si="15">E150</f>
        <v>11428.4</v>
      </c>
      <c r="F144" s="7">
        <f t="shared" si="15"/>
        <v>12829.5</v>
      </c>
      <c r="G144" s="11">
        <f t="shared" si="15"/>
        <v>13069.5</v>
      </c>
      <c r="H144" s="11">
        <f t="shared" si="15"/>
        <v>8932</v>
      </c>
      <c r="I144" s="11">
        <f t="shared" si="15"/>
        <v>9092</v>
      </c>
      <c r="J144" s="7">
        <f t="shared" si="8"/>
        <v>55351.4</v>
      </c>
      <c r="K144" s="5"/>
    </row>
    <row r="145" spans="1:11" x14ac:dyDescent="0.25">
      <c r="A145" s="88"/>
      <c r="B145" s="115"/>
      <c r="C145" s="6" t="s">
        <v>15</v>
      </c>
      <c r="D145" s="5"/>
      <c r="E145" s="7">
        <f t="shared" si="15"/>
        <v>0</v>
      </c>
      <c r="F145" s="7">
        <f t="shared" si="15"/>
        <v>0</v>
      </c>
      <c r="G145" s="11">
        <f t="shared" si="15"/>
        <v>0</v>
      </c>
      <c r="H145" s="11">
        <f t="shared" si="15"/>
        <v>0</v>
      </c>
      <c r="I145" s="11">
        <f t="shared" si="15"/>
        <v>0</v>
      </c>
      <c r="J145" s="7">
        <f t="shared" si="8"/>
        <v>0</v>
      </c>
      <c r="K145" s="5"/>
    </row>
    <row r="146" spans="1:11" x14ac:dyDescent="0.25">
      <c r="A146" s="88"/>
      <c r="B146" s="115"/>
      <c r="C146" s="6" t="s">
        <v>16</v>
      </c>
      <c r="D146" s="5"/>
      <c r="E146" s="7">
        <f t="shared" si="15"/>
        <v>1706.7</v>
      </c>
      <c r="F146" s="7">
        <f t="shared" si="15"/>
        <v>2029.5</v>
      </c>
      <c r="G146" s="11">
        <f t="shared" si="15"/>
        <v>2379.5</v>
      </c>
      <c r="H146" s="11">
        <f t="shared" si="15"/>
        <v>0</v>
      </c>
      <c r="I146" s="11">
        <f t="shared" si="15"/>
        <v>0</v>
      </c>
      <c r="J146" s="7">
        <f t="shared" si="8"/>
        <v>6115.7</v>
      </c>
      <c r="K146" s="5"/>
    </row>
    <row r="147" spans="1:11" x14ac:dyDescent="0.25">
      <c r="A147" s="88"/>
      <c r="B147" s="115"/>
      <c r="C147" s="6" t="s">
        <v>17</v>
      </c>
      <c r="D147" s="5"/>
      <c r="E147" s="7">
        <f t="shared" si="15"/>
        <v>0</v>
      </c>
      <c r="F147" s="7">
        <f t="shared" si="15"/>
        <v>0</v>
      </c>
      <c r="G147" s="11">
        <f t="shared" si="15"/>
        <v>0</v>
      </c>
      <c r="H147" s="11">
        <f t="shared" si="15"/>
        <v>0</v>
      </c>
      <c r="I147" s="11">
        <f t="shared" si="15"/>
        <v>0</v>
      </c>
      <c r="J147" s="7">
        <f t="shared" si="8"/>
        <v>0</v>
      </c>
      <c r="K147" s="5"/>
    </row>
    <row r="148" spans="1:11" x14ac:dyDescent="0.25">
      <c r="A148" s="88"/>
      <c r="B148" s="115"/>
      <c r="C148" s="6" t="s">
        <v>45</v>
      </c>
      <c r="D148" s="5"/>
      <c r="E148" s="7">
        <f t="shared" si="15"/>
        <v>120</v>
      </c>
      <c r="F148" s="7">
        <f t="shared" si="15"/>
        <v>70</v>
      </c>
      <c r="G148" s="11">
        <f t="shared" si="15"/>
        <v>350</v>
      </c>
      <c r="H148" s="11">
        <f t="shared" si="15"/>
        <v>0</v>
      </c>
      <c r="I148" s="11">
        <f t="shared" si="15"/>
        <v>0</v>
      </c>
      <c r="J148" s="7">
        <f t="shared" si="8"/>
        <v>540</v>
      </c>
      <c r="K148" s="5"/>
    </row>
    <row r="149" spans="1:11" ht="15" customHeight="1" x14ac:dyDescent="0.25">
      <c r="A149" s="89"/>
      <c r="B149" s="116"/>
      <c r="C149" s="6" t="s">
        <v>19</v>
      </c>
      <c r="D149" s="5" t="s">
        <v>14</v>
      </c>
      <c r="E149" s="7">
        <f>E155</f>
        <v>9601.7000000000007</v>
      </c>
      <c r="F149" s="7">
        <f t="shared" si="15"/>
        <v>10730</v>
      </c>
      <c r="G149" s="11">
        <f>G155</f>
        <v>10340</v>
      </c>
      <c r="H149" s="11">
        <f t="shared" si="15"/>
        <v>8932</v>
      </c>
      <c r="I149" s="11">
        <f t="shared" si="15"/>
        <v>9092</v>
      </c>
      <c r="J149" s="7">
        <f t="shared" si="8"/>
        <v>48695.7</v>
      </c>
      <c r="K149" s="5"/>
    </row>
    <row r="150" spans="1:11" ht="12.75" customHeight="1" x14ac:dyDescent="0.25">
      <c r="A150" s="87"/>
      <c r="B150" s="87" t="s">
        <v>59</v>
      </c>
      <c r="C150" s="6" t="s">
        <v>13</v>
      </c>
      <c r="D150" s="6" t="s">
        <v>14</v>
      </c>
      <c r="E150" s="7">
        <f t="shared" ref="E150:I155" si="16">E156+E162+E168+E174+E180</f>
        <v>11428.4</v>
      </c>
      <c r="F150" s="7">
        <f t="shared" si="16"/>
        <v>12829.5</v>
      </c>
      <c r="G150" s="11">
        <f t="shared" si="16"/>
        <v>13069.5</v>
      </c>
      <c r="H150" s="11">
        <f t="shared" si="16"/>
        <v>8932</v>
      </c>
      <c r="I150" s="11">
        <f t="shared" si="16"/>
        <v>9092</v>
      </c>
      <c r="J150" s="7">
        <f t="shared" si="8"/>
        <v>55351.4</v>
      </c>
      <c r="K150" s="5"/>
    </row>
    <row r="151" spans="1:11" ht="12.75" customHeight="1" x14ac:dyDescent="0.25">
      <c r="A151" s="88"/>
      <c r="B151" s="88"/>
      <c r="C151" s="5" t="s">
        <v>15</v>
      </c>
      <c r="D151" s="5"/>
      <c r="E151" s="7">
        <f t="shared" si="16"/>
        <v>0</v>
      </c>
      <c r="F151" s="7">
        <f t="shared" si="16"/>
        <v>0</v>
      </c>
      <c r="G151" s="11">
        <f t="shared" si="16"/>
        <v>0</v>
      </c>
      <c r="H151" s="11">
        <f t="shared" si="16"/>
        <v>0</v>
      </c>
      <c r="I151" s="11">
        <f t="shared" si="16"/>
        <v>0</v>
      </c>
      <c r="J151" s="7">
        <f t="shared" si="8"/>
        <v>0</v>
      </c>
      <c r="K151" s="5"/>
    </row>
    <row r="152" spans="1:11" ht="12.75" customHeight="1" x14ac:dyDescent="0.25">
      <c r="A152" s="88"/>
      <c r="B152" s="88"/>
      <c r="C152" s="5" t="s">
        <v>16</v>
      </c>
      <c r="D152" s="5"/>
      <c r="E152" s="7">
        <f t="shared" si="16"/>
        <v>1706.7</v>
      </c>
      <c r="F152" s="7">
        <f t="shared" si="16"/>
        <v>2029.5</v>
      </c>
      <c r="G152" s="11">
        <f t="shared" si="16"/>
        <v>2379.5</v>
      </c>
      <c r="H152" s="11">
        <f t="shared" si="16"/>
        <v>0</v>
      </c>
      <c r="I152" s="11">
        <f t="shared" si="16"/>
        <v>0</v>
      </c>
      <c r="J152" s="7">
        <f t="shared" si="8"/>
        <v>6115.7</v>
      </c>
      <c r="K152" s="5"/>
    </row>
    <row r="153" spans="1:11" ht="12.75" customHeight="1" x14ac:dyDescent="0.25">
      <c r="A153" s="88"/>
      <c r="B153" s="88"/>
      <c r="C153" s="5" t="s">
        <v>17</v>
      </c>
      <c r="D153" s="5"/>
      <c r="E153" s="7">
        <f t="shared" si="16"/>
        <v>0</v>
      </c>
      <c r="F153" s="7">
        <f t="shared" si="16"/>
        <v>0</v>
      </c>
      <c r="G153" s="11">
        <f t="shared" si="16"/>
        <v>0</v>
      </c>
      <c r="H153" s="11">
        <f t="shared" si="16"/>
        <v>0</v>
      </c>
      <c r="I153" s="11">
        <f t="shared" si="16"/>
        <v>0</v>
      </c>
      <c r="J153" s="7">
        <f t="shared" ref="J153:J222" si="17">SUM(E153:I153)</f>
        <v>0</v>
      </c>
      <c r="K153" s="5"/>
    </row>
    <row r="154" spans="1:11" ht="12.75" customHeight="1" x14ac:dyDescent="0.25">
      <c r="A154" s="88"/>
      <c r="B154" s="88"/>
      <c r="C154" s="5" t="s">
        <v>45</v>
      </c>
      <c r="D154" s="5"/>
      <c r="E154" s="7">
        <f t="shared" si="16"/>
        <v>120</v>
      </c>
      <c r="F154" s="7">
        <f t="shared" si="16"/>
        <v>70</v>
      </c>
      <c r="G154" s="11">
        <f t="shared" si="16"/>
        <v>350</v>
      </c>
      <c r="H154" s="11">
        <f t="shared" si="16"/>
        <v>0</v>
      </c>
      <c r="I154" s="11">
        <f t="shared" si="16"/>
        <v>0</v>
      </c>
      <c r="J154" s="7">
        <f t="shared" si="17"/>
        <v>540</v>
      </c>
      <c r="K154" s="5"/>
    </row>
    <row r="155" spans="1:11" ht="18" customHeight="1" x14ac:dyDescent="0.25">
      <c r="A155" s="89"/>
      <c r="B155" s="89"/>
      <c r="C155" s="5" t="s">
        <v>19</v>
      </c>
      <c r="D155" s="5" t="s">
        <v>14</v>
      </c>
      <c r="E155" s="7">
        <f>E161+E167+E173+E179+E185</f>
        <v>9601.7000000000007</v>
      </c>
      <c r="F155" s="7">
        <f t="shared" si="16"/>
        <v>10730</v>
      </c>
      <c r="G155" s="11">
        <f t="shared" si="16"/>
        <v>10340</v>
      </c>
      <c r="H155" s="11">
        <f t="shared" si="16"/>
        <v>8932</v>
      </c>
      <c r="I155" s="11">
        <f t="shared" si="16"/>
        <v>9092</v>
      </c>
      <c r="J155" s="7">
        <f t="shared" si="17"/>
        <v>48695.7</v>
      </c>
      <c r="K155" s="5"/>
    </row>
    <row r="156" spans="1:11" x14ac:dyDescent="0.25">
      <c r="A156" s="97" t="s">
        <v>22</v>
      </c>
      <c r="B156" s="77" t="s">
        <v>60</v>
      </c>
      <c r="C156" s="6" t="s">
        <v>13</v>
      </c>
      <c r="D156" s="6" t="s">
        <v>14</v>
      </c>
      <c r="E156" s="7">
        <f>SUM(E157:E161)</f>
        <v>5505</v>
      </c>
      <c r="F156" s="7">
        <f>SUM(F157:F161)</f>
        <v>6849.5</v>
      </c>
      <c r="G156" s="11">
        <f>SUM(G157:G161)</f>
        <v>6130.1</v>
      </c>
      <c r="H156" s="11">
        <f>SUM(H157:H161)</f>
        <v>6573</v>
      </c>
      <c r="I156" s="11">
        <f>SUM(I157:I161)</f>
        <v>6693</v>
      </c>
      <c r="J156" s="7">
        <f t="shared" si="17"/>
        <v>31750.6</v>
      </c>
      <c r="K156" s="5"/>
    </row>
    <row r="157" spans="1:11" x14ac:dyDescent="0.25">
      <c r="A157" s="97"/>
      <c r="B157" s="78"/>
      <c r="C157" s="5" t="s">
        <v>15</v>
      </c>
      <c r="D157" s="5"/>
      <c r="E157" s="8"/>
      <c r="F157" s="8"/>
      <c r="G157" s="15"/>
      <c r="H157" s="15"/>
      <c r="I157" s="15"/>
      <c r="J157" s="7">
        <f t="shared" si="17"/>
        <v>0</v>
      </c>
      <c r="K157" s="5"/>
    </row>
    <row r="158" spans="1:11" x14ac:dyDescent="0.25">
      <c r="A158" s="97"/>
      <c r="B158" s="78"/>
      <c r="C158" s="5" t="s">
        <v>16</v>
      </c>
      <c r="D158" s="5"/>
      <c r="E158" s="8"/>
      <c r="F158" s="8"/>
      <c r="G158" s="15"/>
      <c r="H158" s="15"/>
      <c r="I158" s="15"/>
      <c r="J158" s="7">
        <f t="shared" si="17"/>
        <v>0</v>
      </c>
      <c r="K158" s="5"/>
    </row>
    <row r="159" spans="1:11" x14ac:dyDescent="0.25">
      <c r="A159" s="97"/>
      <c r="B159" s="78"/>
      <c r="C159" s="5" t="s">
        <v>17</v>
      </c>
      <c r="D159" s="5"/>
      <c r="E159" s="8"/>
      <c r="F159" s="8"/>
      <c r="G159" s="15"/>
      <c r="H159" s="15"/>
      <c r="I159" s="15"/>
      <c r="J159" s="7">
        <f t="shared" si="17"/>
        <v>0</v>
      </c>
      <c r="K159" s="5"/>
    </row>
    <row r="160" spans="1:11" x14ac:dyDescent="0.25">
      <c r="A160" s="97"/>
      <c r="B160" s="78"/>
      <c r="C160" s="5" t="s">
        <v>45</v>
      </c>
      <c r="D160" s="5"/>
      <c r="E160" s="8">
        <v>40</v>
      </c>
      <c r="F160" s="8">
        <v>70</v>
      </c>
      <c r="G160" s="15"/>
      <c r="H160" s="15"/>
      <c r="I160" s="15"/>
      <c r="J160" s="7">
        <f t="shared" si="17"/>
        <v>110</v>
      </c>
      <c r="K160" s="5"/>
    </row>
    <row r="161" spans="1:11" x14ac:dyDescent="0.25">
      <c r="A161" s="97"/>
      <c r="B161" s="79"/>
      <c r="C161" s="5" t="s">
        <v>19</v>
      </c>
      <c r="D161" s="5" t="s">
        <v>14</v>
      </c>
      <c r="E161" s="8">
        <v>5465</v>
      </c>
      <c r="F161" s="8">
        <v>6779.5</v>
      </c>
      <c r="G161" s="15">
        <v>6130.1</v>
      </c>
      <c r="H161" s="15">
        <v>6573</v>
      </c>
      <c r="I161" s="15">
        <v>6693</v>
      </c>
      <c r="J161" s="7">
        <f t="shared" si="17"/>
        <v>31640.6</v>
      </c>
      <c r="K161" s="5"/>
    </row>
    <row r="162" spans="1:11" x14ac:dyDescent="0.25">
      <c r="A162" s="104" t="s">
        <v>24</v>
      </c>
      <c r="B162" s="93" t="s">
        <v>61</v>
      </c>
      <c r="C162" s="6" t="s">
        <v>13</v>
      </c>
      <c r="D162" s="6" t="s">
        <v>14</v>
      </c>
      <c r="E162" s="7">
        <f>SUM(E163:E167)</f>
        <v>2110</v>
      </c>
      <c r="F162" s="7">
        <f>SUM(F163:F167)</f>
        <v>1711</v>
      </c>
      <c r="G162" s="11">
        <f>SUM(G163:G167)</f>
        <v>2005.5</v>
      </c>
      <c r="H162" s="11">
        <f>SUM(H163:H167)</f>
        <v>2009</v>
      </c>
      <c r="I162" s="11">
        <f>SUM(I163:I167)</f>
        <v>2049</v>
      </c>
      <c r="J162" s="7">
        <f t="shared" si="17"/>
        <v>9884.5</v>
      </c>
      <c r="K162" s="5"/>
    </row>
    <row r="163" spans="1:11" x14ac:dyDescent="0.25">
      <c r="A163" s="105"/>
      <c r="B163" s="93"/>
      <c r="C163" s="5" t="s">
        <v>15</v>
      </c>
      <c r="D163" s="5"/>
      <c r="E163" s="8"/>
      <c r="F163" s="8"/>
      <c r="G163" s="15"/>
      <c r="H163" s="15"/>
      <c r="I163" s="15"/>
      <c r="J163" s="7">
        <f t="shared" si="17"/>
        <v>0</v>
      </c>
      <c r="K163" s="5"/>
    </row>
    <row r="164" spans="1:11" x14ac:dyDescent="0.25">
      <c r="A164" s="105"/>
      <c r="B164" s="93"/>
      <c r="C164" s="5" t="s">
        <v>16</v>
      </c>
      <c r="D164" s="5"/>
      <c r="E164" s="8"/>
      <c r="F164" s="8"/>
      <c r="G164" s="15"/>
      <c r="H164" s="15"/>
      <c r="I164" s="15"/>
      <c r="J164" s="7">
        <f t="shared" si="17"/>
        <v>0</v>
      </c>
      <c r="K164" s="5"/>
    </row>
    <row r="165" spans="1:11" x14ac:dyDescent="0.25">
      <c r="A165" s="105"/>
      <c r="B165" s="93"/>
      <c r="C165" s="5" t="s">
        <v>17</v>
      </c>
      <c r="D165" s="5"/>
      <c r="E165" s="8"/>
      <c r="F165" s="8"/>
      <c r="G165" s="15"/>
      <c r="H165" s="15"/>
      <c r="I165" s="15"/>
      <c r="J165" s="7">
        <f t="shared" si="17"/>
        <v>0</v>
      </c>
      <c r="K165" s="5"/>
    </row>
    <row r="166" spans="1:11" x14ac:dyDescent="0.25">
      <c r="A166" s="105"/>
      <c r="B166" s="93"/>
      <c r="C166" s="5" t="s">
        <v>45</v>
      </c>
      <c r="D166" s="5"/>
      <c r="E166" s="8"/>
      <c r="F166" s="8"/>
      <c r="G166" s="15"/>
      <c r="H166" s="15"/>
      <c r="I166" s="15"/>
      <c r="J166" s="7">
        <f t="shared" si="17"/>
        <v>0</v>
      </c>
      <c r="K166" s="5"/>
    </row>
    <row r="167" spans="1:11" x14ac:dyDescent="0.25">
      <c r="A167" s="106"/>
      <c r="B167" s="93"/>
      <c r="C167" s="5" t="s">
        <v>19</v>
      </c>
      <c r="D167" s="5" t="s">
        <v>14</v>
      </c>
      <c r="E167" s="8">
        <v>2110</v>
      </c>
      <c r="F167" s="8">
        <v>1711</v>
      </c>
      <c r="G167" s="15">
        <v>2005.5</v>
      </c>
      <c r="H167" s="15">
        <v>2009</v>
      </c>
      <c r="I167" s="15">
        <v>2049</v>
      </c>
      <c r="J167" s="7">
        <f t="shared" si="17"/>
        <v>9884.5</v>
      </c>
      <c r="K167" s="5"/>
    </row>
    <row r="168" spans="1:11" ht="12.75" customHeight="1" x14ac:dyDescent="0.25">
      <c r="A168" s="97" t="s">
        <v>47</v>
      </c>
      <c r="B168" s="97" t="s">
        <v>62</v>
      </c>
      <c r="C168" s="6" t="s">
        <v>13</v>
      </c>
      <c r="D168" s="6" t="s">
        <v>14</v>
      </c>
      <c r="E168" s="7">
        <f>E170+E173</f>
        <v>3413.4</v>
      </c>
      <c r="F168" s="7">
        <f>F170+F173</f>
        <v>3959</v>
      </c>
      <c r="G168" s="11">
        <f t="shared" ref="G168:I168" si="18">G170+G173</f>
        <v>3959</v>
      </c>
      <c r="H168" s="11">
        <f t="shared" si="18"/>
        <v>0</v>
      </c>
      <c r="I168" s="11">
        <f t="shared" si="18"/>
        <v>0</v>
      </c>
      <c r="J168" s="7">
        <f t="shared" si="17"/>
        <v>11331.4</v>
      </c>
      <c r="K168" s="5"/>
    </row>
    <row r="169" spans="1:11" x14ac:dyDescent="0.25">
      <c r="A169" s="97"/>
      <c r="B169" s="97"/>
      <c r="C169" s="5" t="s">
        <v>15</v>
      </c>
      <c r="D169" s="5"/>
      <c r="E169" s="8"/>
      <c r="F169" s="8"/>
      <c r="G169" s="15"/>
      <c r="H169" s="15"/>
      <c r="I169" s="15"/>
      <c r="J169" s="7">
        <f t="shared" si="17"/>
        <v>0</v>
      </c>
      <c r="K169" s="5"/>
    </row>
    <row r="170" spans="1:11" x14ac:dyDescent="0.25">
      <c r="A170" s="97"/>
      <c r="B170" s="97"/>
      <c r="C170" s="5" t="s">
        <v>16</v>
      </c>
      <c r="D170" s="5"/>
      <c r="E170" s="8">
        <v>1706.7</v>
      </c>
      <c r="F170" s="8">
        <v>1979.5</v>
      </c>
      <c r="G170" s="37">
        <v>1979.5</v>
      </c>
      <c r="H170" s="15"/>
      <c r="I170" s="15"/>
      <c r="J170" s="7">
        <f t="shared" si="17"/>
        <v>5665.7</v>
      </c>
      <c r="K170" s="5"/>
    </row>
    <row r="171" spans="1:11" x14ac:dyDescent="0.25">
      <c r="A171" s="97"/>
      <c r="B171" s="97"/>
      <c r="C171" s="5" t="s">
        <v>17</v>
      </c>
      <c r="D171" s="5"/>
      <c r="E171" s="8"/>
      <c r="F171" s="8"/>
      <c r="G171" s="15"/>
      <c r="H171" s="15"/>
      <c r="I171" s="15"/>
      <c r="J171" s="7">
        <f t="shared" si="17"/>
        <v>0</v>
      </c>
      <c r="K171" s="5"/>
    </row>
    <row r="172" spans="1:11" x14ac:dyDescent="0.25">
      <c r="A172" s="97"/>
      <c r="B172" s="97"/>
      <c r="C172" s="5" t="s">
        <v>45</v>
      </c>
      <c r="D172" s="5"/>
      <c r="E172" s="8"/>
      <c r="F172" s="8"/>
      <c r="G172" s="15"/>
      <c r="H172" s="15"/>
      <c r="I172" s="15"/>
      <c r="J172" s="7">
        <f t="shared" si="17"/>
        <v>0</v>
      </c>
      <c r="K172" s="5"/>
    </row>
    <row r="173" spans="1:11" x14ac:dyDescent="0.25">
      <c r="A173" s="97"/>
      <c r="B173" s="97"/>
      <c r="C173" s="5" t="s">
        <v>19</v>
      </c>
      <c r="D173" s="5" t="s">
        <v>14</v>
      </c>
      <c r="E173" s="8">
        <v>1706.7</v>
      </c>
      <c r="F173" s="8">
        <v>1979.5</v>
      </c>
      <c r="G173" s="37">
        <v>1979.5</v>
      </c>
      <c r="H173" s="15"/>
      <c r="I173" s="15"/>
      <c r="J173" s="7">
        <f t="shared" si="17"/>
        <v>5665.7</v>
      </c>
      <c r="K173" s="5"/>
    </row>
    <row r="174" spans="1:11" ht="13.2" customHeight="1" x14ac:dyDescent="0.25">
      <c r="A174" s="97" t="s">
        <v>49</v>
      </c>
      <c r="B174" s="97" t="s">
        <v>63</v>
      </c>
      <c r="C174" s="6" t="s">
        <v>13</v>
      </c>
      <c r="D174" s="6" t="s">
        <v>14</v>
      </c>
      <c r="E174" s="7">
        <f>SUM(E175:E179)</f>
        <v>320</v>
      </c>
      <c r="F174" s="7">
        <f>SUM(F175:F179)</f>
        <v>260</v>
      </c>
      <c r="G174" s="38">
        <f>SUM(G175:G179)</f>
        <v>543.5</v>
      </c>
      <c r="H174" s="11">
        <f>SUM(H175:H179)</f>
        <v>350</v>
      </c>
      <c r="I174" s="11">
        <f>SUM(I175:I179)</f>
        <v>350</v>
      </c>
      <c r="J174" s="7">
        <f t="shared" si="17"/>
        <v>1823.5</v>
      </c>
      <c r="K174" s="5"/>
    </row>
    <row r="175" spans="1:11" x14ac:dyDescent="0.25">
      <c r="A175" s="97"/>
      <c r="B175" s="97"/>
      <c r="C175" s="5" t="s">
        <v>15</v>
      </c>
      <c r="D175" s="5"/>
      <c r="E175" s="8"/>
      <c r="F175" s="8"/>
      <c r="G175" s="15"/>
      <c r="H175" s="15"/>
      <c r="I175" s="15"/>
      <c r="J175" s="7">
        <f t="shared" si="17"/>
        <v>0</v>
      </c>
      <c r="K175" s="5"/>
    </row>
    <row r="176" spans="1:11" x14ac:dyDescent="0.25">
      <c r="A176" s="97"/>
      <c r="B176" s="97"/>
      <c r="C176" s="5" t="s">
        <v>16</v>
      </c>
      <c r="D176" s="5"/>
      <c r="E176" s="8"/>
      <c r="F176" s="8"/>
      <c r="G176" s="15"/>
      <c r="H176" s="15"/>
      <c r="I176" s="15"/>
      <c r="J176" s="7">
        <f t="shared" si="17"/>
        <v>0</v>
      </c>
      <c r="K176" s="5"/>
    </row>
    <row r="177" spans="1:11" x14ac:dyDescent="0.25">
      <c r="A177" s="97"/>
      <c r="B177" s="97"/>
      <c r="C177" s="5" t="s">
        <v>17</v>
      </c>
      <c r="D177" s="5"/>
      <c r="E177" s="8"/>
      <c r="F177" s="8"/>
      <c r="G177" s="15"/>
      <c r="H177" s="15"/>
      <c r="I177" s="15"/>
      <c r="J177" s="7">
        <f t="shared" si="17"/>
        <v>0</v>
      </c>
      <c r="K177" s="5"/>
    </row>
    <row r="178" spans="1:11" x14ac:dyDescent="0.25">
      <c r="A178" s="97"/>
      <c r="B178" s="97"/>
      <c r="C178" s="5" t="s">
        <v>45</v>
      </c>
      <c r="D178" s="5"/>
      <c r="E178" s="8"/>
      <c r="F178" s="8"/>
      <c r="G178" s="15">
        <v>350</v>
      </c>
      <c r="H178" s="15"/>
      <c r="I178" s="15"/>
      <c r="J178" s="7">
        <f t="shared" si="17"/>
        <v>350</v>
      </c>
      <c r="K178" s="5"/>
    </row>
    <row r="179" spans="1:11" x14ac:dyDescent="0.25">
      <c r="A179" s="97"/>
      <c r="B179" s="97"/>
      <c r="C179" s="5" t="s">
        <v>19</v>
      </c>
      <c r="D179" s="5" t="s">
        <v>14</v>
      </c>
      <c r="E179" s="8">
        <v>320</v>
      </c>
      <c r="F179" s="8">
        <v>260</v>
      </c>
      <c r="G179" s="37">
        <v>193.5</v>
      </c>
      <c r="H179" s="15">
        <v>350</v>
      </c>
      <c r="I179" s="15">
        <v>350</v>
      </c>
      <c r="J179" s="7">
        <f t="shared" si="17"/>
        <v>1473.5</v>
      </c>
      <c r="K179" s="5"/>
    </row>
    <row r="180" spans="1:11" ht="13.2" customHeight="1" x14ac:dyDescent="0.25">
      <c r="A180" s="97" t="s">
        <v>52</v>
      </c>
      <c r="B180" s="104" t="s">
        <v>64</v>
      </c>
      <c r="C180" s="6" t="s">
        <v>13</v>
      </c>
      <c r="D180" s="6" t="s">
        <v>14</v>
      </c>
      <c r="E180" s="7">
        <f>SUM(E181:E185)</f>
        <v>80</v>
      </c>
      <c r="F180" s="7">
        <f>SUM(F181:F185)</f>
        <v>50</v>
      </c>
      <c r="G180" s="11">
        <f>SUM(G181:G185)</f>
        <v>431.4</v>
      </c>
      <c r="H180" s="11">
        <f>SUM(H181:H185)</f>
        <v>0</v>
      </c>
      <c r="I180" s="11">
        <f>SUM(I181:I185)</f>
        <v>0</v>
      </c>
      <c r="J180" s="7">
        <f t="shared" si="17"/>
        <v>561.4</v>
      </c>
      <c r="K180" s="5"/>
    </row>
    <row r="181" spans="1:11" x14ac:dyDescent="0.25">
      <c r="A181" s="97"/>
      <c r="B181" s="105"/>
      <c r="C181" s="5" t="s">
        <v>15</v>
      </c>
      <c r="D181" s="5"/>
      <c r="E181" s="8"/>
      <c r="F181" s="8"/>
      <c r="G181" s="15"/>
      <c r="H181" s="15"/>
      <c r="I181" s="15"/>
      <c r="J181" s="7">
        <f t="shared" si="17"/>
        <v>0</v>
      </c>
      <c r="K181" s="5"/>
    </row>
    <row r="182" spans="1:11" x14ac:dyDescent="0.25">
      <c r="A182" s="97"/>
      <c r="B182" s="105"/>
      <c r="C182" s="5" t="s">
        <v>16</v>
      </c>
      <c r="D182" s="5"/>
      <c r="E182" s="8"/>
      <c r="F182" s="8">
        <v>50</v>
      </c>
      <c r="G182" s="15">
        <v>400</v>
      </c>
      <c r="H182" s="15"/>
      <c r="I182" s="15"/>
      <c r="J182" s="7">
        <f t="shared" si="17"/>
        <v>450</v>
      </c>
      <c r="K182" s="5"/>
    </row>
    <row r="183" spans="1:11" x14ac:dyDescent="0.25">
      <c r="A183" s="97"/>
      <c r="B183" s="105"/>
      <c r="C183" s="5" t="s">
        <v>17</v>
      </c>
      <c r="D183" s="5"/>
      <c r="E183" s="8"/>
      <c r="F183" s="8"/>
      <c r="G183" s="15"/>
      <c r="H183" s="15"/>
      <c r="I183" s="15"/>
      <c r="J183" s="7">
        <f t="shared" si="17"/>
        <v>0</v>
      </c>
      <c r="K183" s="5"/>
    </row>
    <row r="184" spans="1:11" x14ac:dyDescent="0.25">
      <c r="A184" s="97"/>
      <c r="B184" s="105"/>
      <c r="C184" s="5" t="s">
        <v>45</v>
      </c>
      <c r="D184" s="5"/>
      <c r="E184" s="8">
        <v>80</v>
      </c>
      <c r="F184" s="8"/>
      <c r="G184" s="15"/>
      <c r="H184" s="15"/>
      <c r="I184" s="15"/>
      <c r="J184" s="7">
        <f t="shared" si="17"/>
        <v>80</v>
      </c>
      <c r="K184" s="5"/>
    </row>
    <row r="185" spans="1:11" ht="13.5" customHeight="1" x14ac:dyDescent="0.25">
      <c r="A185" s="97"/>
      <c r="B185" s="106"/>
      <c r="C185" s="5" t="s">
        <v>19</v>
      </c>
      <c r="D185" s="5" t="s">
        <v>14</v>
      </c>
      <c r="E185" s="8">
        <v>0</v>
      </c>
      <c r="F185" s="8">
        <v>0</v>
      </c>
      <c r="G185" s="15">
        <v>31.4</v>
      </c>
      <c r="H185" s="15">
        <v>0</v>
      </c>
      <c r="I185" s="15"/>
      <c r="J185" s="7">
        <f t="shared" si="17"/>
        <v>31.4</v>
      </c>
      <c r="K185" s="5"/>
    </row>
    <row r="186" spans="1:11" s="14" customFormat="1" ht="0.75" hidden="1" customHeight="1" x14ac:dyDescent="0.25">
      <c r="A186" s="107" t="s">
        <v>65</v>
      </c>
      <c r="B186" s="108" t="s">
        <v>66</v>
      </c>
      <c r="C186" s="10" t="s">
        <v>13</v>
      </c>
      <c r="D186" s="6" t="s">
        <v>14</v>
      </c>
      <c r="E186" s="15"/>
      <c r="F186" s="15"/>
      <c r="G186" s="15">
        <v>432</v>
      </c>
      <c r="H186" s="15"/>
      <c r="I186" s="15"/>
      <c r="J186" s="11">
        <f>SUM(G186)</f>
        <v>432</v>
      </c>
      <c r="K186" s="13"/>
    </row>
    <row r="187" spans="1:11" s="14" customFormat="1" hidden="1" x14ac:dyDescent="0.25">
      <c r="A187" s="107"/>
      <c r="B187" s="109"/>
      <c r="C187" s="13" t="s">
        <v>15</v>
      </c>
      <c r="D187" s="5"/>
      <c r="E187" s="15"/>
      <c r="F187" s="15"/>
      <c r="G187" s="15"/>
      <c r="H187" s="15"/>
      <c r="I187" s="15"/>
      <c r="J187" s="11">
        <f t="shared" ref="J187:J191" si="19">SUM(G187)</f>
        <v>0</v>
      </c>
      <c r="K187" s="13"/>
    </row>
    <row r="188" spans="1:11" s="14" customFormat="1" hidden="1" x14ac:dyDescent="0.25">
      <c r="A188" s="107"/>
      <c r="B188" s="109"/>
      <c r="C188" s="13" t="s">
        <v>16</v>
      </c>
      <c r="D188" s="5"/>
      <c r="E188" s="15"/>
      <c r="F188" s="15"/>
      <c r="G188" s="15"/>
      <c r="H188" s="15"/>
      <c r="I188" s="15"/>
      <c r="J188" s="11">
        <f t="shared" si="19"/>
        <v>0</v>
      </c>
      <c r="K188" s="13"/>
    </row>
    <row r="189" spans="1:11" s="14" customFormat="1" hidden="1" x14ac:dyDescent="0.25">
      <c r="A189" s="107"/>
      <c r="B189" s="109"/>
      <c r="C189" s="13" t="s">
        <v>17</v>
      </c>
      <c r="D189" s="5"/>
      <c r="E189" s="15"/>
      <c r="F189" s="15"/>
      <c r="G189" s="15"/>
      <c r="H189" s="15"/>
      <c r="I189" s="15"/>
      <c r="J189" s="11">
        <f t="shared" si="19"/>
        <v>0</v>
      </c>
      <c r="K189" s="13"/>
    </row>
    <row r="190" spans="1:11" s="14" customFormat="1" hidden="1" x14ac:dyDescent="0.25">
      <c r="A190" s="107"/>
      <c r="B190" s="109"/>
      <c r="C190" s="13" t="s">
        <v>45</v>
      </c>
      <c r="D190" s="5"/>
      <c r="E190" s="15"/>
      <c r="F190" s="15"/>
      <c r="G190" s="15"/>
      <c r="H190" s="15"/>
      <c r="I190" s="15"/>
      <c r="J190" s="11">
        <f t="shared" si="19"/>
        <v>0</v>
      </c>
      <c r="K190" s="13"/>
    </row>
    <row r="191" spans="1:11" s="14" customFormat="1" ht="1.5" hidden="1" customHeight="1" x14ac:dyDescent="0.25">
      <c r="A191" s="107"/>
      <c r="B191" s="110"/>
      <c r="C191" s="13" t="s">
        <v>19</v>
      </c>
      <c r="D191" s="5" t="s">
        <v>14</v>
      </c>
      <c r="E191" s="15"/>
      <c r="F191" s="15"/>
      <c r="G191" s="15">
        <v>32</v>
      </c>
      <c r="H191" s="15"/>
      <c r="I191" s="15"/>
      <c r="J191" s="11">
        <f t="shared" si="19"/>
        <v>32</v>
      </c>
      <c r="K191" s="13"/>
    </row>
    <row r="192" spans="1:11" x14ac:dyDescent="0.25">
      <c r="A192" s="87">
        <v>5</v>
      </c>
      <c r="B192" s="111" t="s">
        <v>67</v>
      </c>
      <c r="C192" s="6" t="s">
        <v>13</v>
      </c>
      <c r="D192" s="6" t="s">
        <v>14</v>
      </c>
      <c r="E192" s="7">
        <f>SUM(E193:E197)</f>
        <v>4725</v>
      </c>
      <c r="F192" s="7">
        <f>SUM(F193:F197)</f>
        <v>2894.3</v>
      </c>
      <c r="G192" s="11">
        <f>SUM(G193:G197)</f>
        <v>2775.7999999999997</v>
      </c>
      <c r="H192" s="11">
        <f>SUM(H193:H197)</f>
        <v>2760</v>
      </c>
      <c r="I192" s="11">
        <f>SUM(I193:I197)</f>
        <v>2760</v>
      </c>
      <c r="J192" s="7">
        <f t="shared" si="17"/>
        <v>15915.1</v>
      </c>
      <c r="K192" s="5"/>
    </row>
    <row r="193" spans="1:11" x14ac:dyDescent="0.25">
      <c r="A193" s="88"/>
      <c r="B193" s="112"/>
      <c r="C193" s="6" t="s">
        <v>15</v>
      </c>
      <c r="D193" s="5"/>
      <c r="E193" s="8">
        <f t="shared" ref="E193:I197" si="20">E199</f>
        <v>0</v>
      </c>
      <c r="F193" s="8">
        <f t="shared" si="20"/>
        <v>0</v>
      </c>
      <c r="G193" s="15">
        <f t="shared" si="20"/>
        <v>0</v>
      </c>
      <c r="H193" s="15">
        <f t="shared" si="20"/>
        <v>0</v>
      </c>
      <c r="I193" s="15">
        <f t="shared" si="20"/>
        <v>0</v>
      </c>
      <c r="J193" s="7">
        <f t="shared" si="17"/>
        <v>0</v>
      </c>
      <c r="K193" s="5"/>
    </row>
    <row r="194" spans="1:11" x14ac:dyDescent="0.25">
      <c r="A194" s="88"/>
      <c r="B194" s="112"/>
      <c r="C194" s="6" t="s">
        <v>16</v>
      </c>
      <c r="D194" s="5"/>
      <c r="E194" s="8">
        <f t="shared" si="20"/>
        <v>0</v>
      </c>
      <c r="F194" s="8">
        <f t="shared" si="20"/>
        <v>454.8</v>
      </c>
      <c r="G194" s="15">
        <f t="shared" si="20"/>
        <v>0</v>
      </c>
      <c r="H194" s="15">
        <f t="shared" si="20"/>
        <v>0</v>
      </c>
      <c r="I194" s="15">
        <f t="shared" si="20"/>
        <v>0</v>
      </c>
      <c r="J194" s="7">
        <f t="shared" si="17"/>
        <v>454.8</v>
      </c>
      <c r="K194" s="5"/>
    </row>
    <row r="195" spans="1:11" x14ac:dyDescent="0.25">
      <c r="A195" s="88"/>
      <c r="B195" s="112"/>
      <c r="C195" s="6" t="s">
        <v>17</v>
      </c>
      <c r="D195" s="5"/>
      <c r="E195" s="8">
        <f t="shared" si="20"/>
        <v>0</v>
      </c>
      <c r="F195" s="8">
        <f t="shared" si="20"/>
        <v>0</v>
      </c>
      <c r="G195" s="15">
        <f t="shared" si="20"/>
        <v>0</v>
      </c>
      <c r="H195" s="15">
        <f t="shared" si="20"/>
        <v>0</v>
      </c>
      <c r="I195" s="15">
        <f t="shared" si="20"/>
        <v>0</v>
      </c>
      <c r="J195" s="7">
        <f t="shared" si="17"/>
        <v>0</v>
      </c>
      <c r="K195" s="5"/>
    </row>
    <row r="196" spans="1:11" x14ac:dyDescent="0.25">
      <c r="A196" s="88"/>
      <c r="B196" s="112"/>
      <c r="C196" s="6" t="s">
        <v>45</v>
      </c>
      <c r="D196" s="5"/>
      <c r="E196" s="8">
        <f t="shared" si="20"/>
        <v>1442</v>
      </c>
      <c r="F196" s="8">
        <f t="shared" si="20"/>
        <v>207.1</v>
      </c>
      <c r="G196" s="15">
        <f t="shared" si="20"/>
        <v>152.6</v>
      </c>
      <c r="H196" s="15">
        <f t="shared" si="20"/>
        <v>0</v>
      </c>
      <c r="I196" s="15">
        <f t="shared" si="20"/>
        <v>0</v>
      </c>
      <c r="J196" s="7">
        <f t="shared" si="17"/>
        <v>1801.6999999999998</v>
      </c>
      <c r="K196" s="5"/>
    </row>
    <row r="197" spans="1:11" ht="13.5" customHeight="1" x14ac:dyDescent="0.25">
      <c r="A197" s="89"/>
      <c r="B197" s="113"/>
      <c r="C197" s="6" t="s">
        <v>19</v>
      </c>
      <c r="D197" s="5" t="s">
        <v>14</v>
      </c>
      <c r="E197" s="8">
        <f>E203</f>
        <v>3283</v>
      </c>
      <c r="F197" s="8">
        <f t="shared" si="20"/>
        <v>2232.4</v>
      </c>
      <c r="G197" s="15">
        <f t="shared" si="20"/>
        <v>2623.2</v>
      </c>
      <c r="H197" s="15">
        <f t="shared" si="20"/>
        <v>2760</v>
      </c>
      <c r="I197" s="15">
        <f t="shared" si="20"/>
        <v>2760</v>
      </c>
      <c r="J197" s="7">
        <f t="shared" si="17"/>
        <v>13658.599999999999</v>
      </c>
      <c r="K197" s="5"/>
    </row>
    <row r="198" spans="1:11" ht="13.5" customHeight="1" x14ac:dyDescent="0.25">
      <c r="A198" s="87"/>
      <c r="B198" s="87" t="s">
        <v>68</v>
      </c>
      <c r="C198" s="6" t="s">
        <v>13</v>
      </c>
      <c r="D198" s="6" t="s">
        <v>14</v>
      </c>
      <c r="E198" s="7">
        <f>SUM(E199:E203)</f>
        <v>4725</v>
      </c>
      <c r="F198" s="7">
        <f>SUM(F199:F203)</f>
        <v>2894.3</v>
      </c>
      <c r="G198" s="11">
        <f>SUM(G199:G203)</f>
        <v>2775.7999999999997</v>
      </c>
      <c r="H198" s="11">
        <f>SUM(H199:H203)</f>
        <v>2760</v>
      </c>
      <c r="I198" s="11">
        <f>SUM(I199:I203)</f>
        <v>2760</v>
      </c>
      <c r="J198" s="7">
        <f t="shared" si="17"/>
        <v>15915.1</v>
      </c>
      <c r="K198" s="5"/>
    </row>
    <row r="199" spans="1:11" ht="13.5" customHeight="1" x14ac:dyDescent="0.25">
      <c r="A199" s="88"/>
      <c r="B199" s="88"/>
      <c r="C199" s="5" t="s">
        <v>15</v>
      </c>
      <c r="D199" s="5"/>
      <c r="E199" s="8">
        <f t="shared" ref="E199:I203" si="21">E205+E211+E217+E223</f>
        <v>0</v>
      </c>
      <c r="F199" s="8">
        <f t="shared" si="21"/>
        <v>0</v>
      </c>
      <c r="G199" s="15">
        <f t="shared" si="21"/>
        <v>0</v>
      </c>
      <c r="H199" s="15">
        <f t="shared" si="21"/>
        <v>0</v>
      </c>
      <c r="I199" s="15">
        <f t="shared" si="21"/>
        <v>0</v>
      </c>
      <c r="J199" s="7">
        <f t="shared" si="17"/>
        <v>0</v>
      </c>
      <c r="K199" s="5"/>
    </row>
    <row r="200" spans="1:11" ht="13.5" customHeight="1" x14ac:dyDescent="0.25">
      <c r="A200" s="88"/>
      <c r="B200" s="88"/>
      <c r="C200" s="5" t="s">
        <v>16</v>
      </c>
      <c r="D200" s="5"/>
      <c r="E200" s="8">
        <f t="shared" si="21"/>
        <v>0</v>
      </c>
      <c r="F200" s="8">
        <f t="shared" si="21"/>
        <v>454.8</v>
      </c>
      <c r="G200" s="15">
        <f t="shared" si="21"/>
        <v>0</v>
      </c>
      <c r="H200" s="15">
        <f t="shared" si="21"/>
        <v>0</v>
      </c>
      <c r="I200" s="15">
        <f t="shared" si="21"/>
        <v>0</v>
      </c>
      <c r="J200" s="7">
        <f t="shared" si="17"/>
        <v>454.8</v>
      </c>
      <c r="K200" s="5"/>
    </row>
    <row r="201" spans="1:11" ht="13.5" customHeight="1" x14ac:dyDescent="0.25">
      <c r="A201" s="88"/>
      <c r="B201" s="88"/>
      <c r="C201" s="5" t="s">
        <v>17</v>
      </c>
      <c r="D201" s="5"/>
      <c r="E201" s="8">
        <f t="shared" si="21"/>
        <v>0</v>
      </c>
      <c r="F201" s="8">
        <f t="shared" si="21"/>
        <v>0</v>
      </c>
      <c r="G201" s="15">
        <f t="shared" si="21"/>
        <v>0</v>
      </c>
      <c r="H201" s="15">
        <f t="shared" si="21"/>
        <v>0</v>
      </c>
      <c r="I201" s="15">
        <f t="shared" si="21"/>
        <v>0</v>
      </c>
      <c r="J201" s="7">
        <f t="shared" si="17"/>
        <v>0</v>
      </c>
      <c r="K201" s="5"/>
    </row>
    <row r="202" spans="1:11" ht="13.5" customHeight="1" x14ac:dyDescent="0.25">
      <c r="A202" s="88"/>
      <c r="B202" s="88"/>
      <c r="C202" s="5" t="s">
        <v>45</v>
      </c>
      <c r="D202" s="5"/>
      <c r="E202" s="8">
        <f t="shared" si="21"/>
        <v>1442</v>
      </c>
      <c r="F202" s="8">
        <f t="shared" si="21"/>
        <v>207.1</v>
      </c>
      <c r="G202" s="15">
        <f t="shared" si="21"/>
        <v>152.6</v>
      </c>
      <c r="H202" s="15">
        <f t="shared" si="21"/>
        <v>0</v>
      </c>
      <c r="I202" s="15">
        <f t="shared" si="21"/>
        <v>0</v>
      </c>
      <c r="J202" s="7">
        <f t="shared" si="17"/>
        <v>1801.6999999999998</v>
      </c>
      <c r="K202" s="5"/>
    </row>
    <row r="203" spans="1:11" ht="13.5" customHeight="1" x14ac:dyDescent="0.25">
      <c r="A203" s="89"/>
      <c r="B203" s="89"/>
      <c r="C203" s="5" t="s">
        <v>19</v>
      </c>
      <c r="D203" s="5" t="s">
        <v>14</v>
      </c>
      <c r="E203" s="8">
        <f>E209+E215+E221+E227</f>
        <v>3283</v>
      </c>
      <c r="F203" s="8">
        <f t="shared" si="21"/>
        <v>2232.4</v>
      </c>
      <c r="G203" s="15">
        <f t="shared" si="21"/>
        <v>2623.2</v>
      </c>
      <c r="H203" s="15">
        <f t="shared" si="21"/>
        <v>2760</v>
      </c>
      <c r="I203" s="15">
        <f t="shared" si="21"/>
        <v>2760</v>
      </c>
      <c r="J203" s="7">
        <f t="shared" si="17"/>
        <v>13658.599999999999</v>
      </c>
      <c r="K203" s="5"/>
    </row>
    <row r="204" spans="1:11" x14ac:dyDescent="0.25">
      <c r="A204" s="97" t="s">
        <v>22</v>
      </c>
      <c r="B204" s="77" t="s">
        <v>69</v>
      </c>
      <c r="C204" s="6" t="s">
        <v>13</v>
      </c>
      <c r="D204" s="6" t="s">
        <v>14</v>
      </c>
      <c r="E204" s="7">
        <f>SUM(E205:E209)</f>
        <v>60</v>
      </c>
      <c r="F204" s="7">
        <f>SUM(F205:F209)</f>
        <v>158</v>
      </c>
      <c r="G204" s="11">
        <f>SUM(G205:G209)</f>
        <v>217.2</v>
      </c>
      <c r="H204" s="11">
        <f>SUM(H205:H209)</f>
        <v>150</v>
      </c>
      <c r="I204" s="11">
        <f>SUM(I205:I209)</f>
        <v>150</v>
      </c>
      <c r="J204" s="7">
        <f t="shared" si="17"/>
        <v>735.2</v>
      </c>
      <c r="K204" s="5"/>
    </row>
    <row r="205" spans="1:11" x14ac:dyDescent="0.25">
      <c r="A205" s="97"/>
      <c r="B205" s="78"/>
      <c r="C205" s="5" t="s">
        <v>15</v>
      </c>
      <c r="D205" s="5"/>
      <c r="E205" s="8"/>
      <c r="F205" s="8"/>
      <c r="G205" s="15"/>
      <c r="H205" s="15"/>
      <c r="I205" s="15"/>
      <c r="J205" s="7">
        <f t="shared" si="17"/>
        <v>0</v>
      </c>
      <c r="K205" s="5"/>
    </row>
    <row r="206" spans="1:11" x14ac:dyDescent="0.25">
      <c r="A206" s="97"/>
      <c r="B206" s="78"/>
      <c r="C206" s="5" t="s">
        <v>16</v>
      </c>
      <c r="D206" s="5"/>
      <c r="E206" s="8"/>
      <c r="F206" s="8"/>
      <c r="G206" s="15"/>
      <c r="H206" s="15"/>
      <c r="I206" s="15"/>
      <c r="J206" s="7">
        <f t="shared" si="17"/>
        <v>0</v>
      </c>
      <c r="K206" s="5"/>
    </row>
    <row r="207" spans="1:11" x14ac:dyDescent="0.25">
      <c r="A207" s="97"/>
      <c r="B207" s="78"/>
      <c r="C207" s="5" t="s">
        <v>17</v>
      </c>
      <c r="D207" s="5"/>
      <c r="E207" s="8"/>
      <c r="F207" s="8"/>
      <c r="G207" s="15"/>
      <c r="H207" s="15"/>
      <c r="I207" s="15"/>
      <c r="J207" s="7">
        <f t="shared" si="17"/>
        <v>0</v>
      </c>
      <c r="K207" s="5"/>
    </row>
    <row r="208" spans="1:11" x14ac:dyDescent="0.25">
      <c r="A208" s="97"/>
      <c r="B208" s="78"/>
      <c r="C208" s="5" t="s">
        <v>45</v>
      </c>
      <c r="D208" s="5"/>
      <c r="E208" s="8"/>
      <c r="F208" s="8"/>
      <c r="G208" s="15"/>
      <c r="H208" s="15"/>
      <c r="I208" s="15"/>
      <c r="J208" s="7">
        <f t="shared" si="17"/>
        <v>0</v>
      </c>
      <c r="K208" s="5"/>
    </row>
    <row r="209" spans="1:11" x14ac:dyDescent="0.25">
      <c r="A209" s="97"/>
      <c r="B209" s="79"/>
      <c r="C209" s="5" t="s">
        <v>19</v>
      </c>
      <c r="D209" s="5" t="s">
        <v>14</v>
      </c>
      <c r="E209" s="8">
        <v>60</v>
      </c>
      <c r="F209" s="8">
        <v>158</v>
      </c>
      <c r="G209" s="15">
        <v>217.2</v>
      </c>
      <c r="H209" s="15">
        <v>150</v>
      </c>
      <c r="I209" s="15">
        <v>150</v>
      </c>
      <c r="J209" s="7">
        <f t="shared" si="17"/>
        <v>735.2</v>
      </c>
      <c r="K209" s="5"/>
    </row>
    <row r="210" spans="1:11" x14ac:dyDescent="0.25">
      <c r="A210" s="74" t="s">
        <v>24</v>
      </c>
      <c r="B210" s="77" t="s">
        <v>70</v>
      </c>
      <c r="C210" s="6" t="s">
        <v>13</v>
      </c>
      <c r="D210" s="6" t="s">
        <v>14</v>
      </c>
      <c r="E210" s="7">
        <f>SUM(E211:E215)</f>
        <v>373.1</v>
      </c>
      <c r="F210" s="7">
        <f>SUM(F211:F215)</f>
        <v>439.1</v>
      </c>
      <c r="G210" s="11">
        <f>SUM(G211:G215)</f>
        <v>523</v>
      </c>
      <c r="H210" s="11">
        <f>SUM(H211:H215)</f>
        <v>460</v>
      </c>
      <c r="I210" s="11">
        <f>SUM(I211:I215)</f>
        <v>460</v>
      </c>
      <c r="J210" s="7">
        <f t="shared" si="17"/>
        <v>2255.1999999999998</v>
      </c>
      <c r="K210" s="5"/>
    </row>
    <row r="211" spans="1:11" x14ac:dyDescent="0.25">
      <c r="A211" s="75"/>
      <c r="B211" s="78"/>
      <c r="C211" s="5" t="s">
        <v>15</v>
      </c>
      <c r="D211" s="5"/>
      <c r="E211" s="8"/>
      <c r="F211" s="8"/>
      <c r="G211" s="15"/>
      <c r="H211" s="15"/>
      <c r="I211" s="15"/>
      <c r="J211" s="7">
        <f t="shared" si="17"/>
        <v>0</v>
      </c>
      <c r="K211" s="5"/>
    </row>
    <row r="212" spans="1:11" x14ac:dyDescent="0.25">
      <c r="A212" s="75"/>
      <c r="B212" s="78"/>
      <c r="C212" s="5" t="s">
        <v>16</v>
      </c>
      <c r="D212" s="5"/>
      <c r="E212" s="8"/>
      <c r="F212" s="8"/>
      <c r="G212" s="15"/>
      <c r="H212" s="15"/>
      <c r="I212" s="15"/>
      <c r="J212" s="7">
        <f t="shared" si="17"/>
        <v>0</v>
      </c>
      <c r="K212" s="5"/>
    </row>
    <row r="213" spans="1:11" x14ac:dyDescent="0.25">
      <c r="A213" s="75"/>
      <c r="B213" s="78"/>
      <c r="C213" s="5" t="s">
        <v>17</v>
      </c>
      <c r="D213" s="5"/>
      <c r="E213" s="8"/>
      <c r="F213" s="8"/>
      <c r="G213" s="15"/>
      <c r="H213" s="15"/>
      <c r="I213" s="15"/>
      <c r="J213" s="7">
        <f t="shared" si="17"/>
        <v>0</v>
      </c>
      <c r="K213" s="5"/>
    </row>
    <row r="214" spans="1:11" x14ac:dyDescent="0.25">
      <c r="A214" s="75"/>
      <c r="B214" s="78"/>
      <c r="C214" s="5" t="s">
        <v>45</v>
      </c>
      <c r="D214" s="5"/>
      <c r="E214" s="8">
        <v>42</v>
      </c>
      <c r="F214" s="8">
        <v>47.1</v>
      </c>
      <c r="G214" s="15">
        <v>77.599999999999994</v>
      </c>
      <c r="H214" s="15"/>
      <c r="I214" s="15"/>
      <c r="J214" s="7">
        <f t="shared" si="17"/>
        <v>166.7</v>
      </c>
      <c r="K214" s="5"/>
    </row>
    <row r="215" spans="1:11" x14ac:dyDescent="0.25">
      <c r="A215" s="76"/>
      <c r="B215" s="79"/>
      <c r="C215" s="5" t="s">
        <v>19</v>
      </c>
      <c r="D215" s="5" t="s">
        <v>14</v>
      </c>
      <c r="E215" s="8">
        <v>331.1</v>
      </c>
      <c r="F215" s="8">
        <v>392</v>
      </c>
      <c r="G215" s="15">
        <v>445.4</v>
      </c>
      <c r="H215" s="15">
        <v>460</v>
      </c>
      <c r="I215" s="15">
        <v>460</v>
      </c>
      <c r="J215" s="7">
        <f t="shared" si="17"/>
        <v>2088.5</v>
      </c>
      <c r="K215" s="5"/>
    </row>
    <row r="216" spans="1:11" x14ac:dyDescent="0.25">
      <c r="A216" s="74" t="s">
        <v>47</v>
      </c>
      <c r="B216" s="77" t="s">
        <v>71</v>
      </c>
      <c r="C216" s="6" t="s">
        <v>13</v>
      </c>
      <c r="D216" s="6" t="s">
        <v>14</v>
      </c>
      <c r="E216" s="7">
        <f>SUM(E217:E221)</f>
        <v>2828</v>
      </c>
      <c r="F216" s="7">
        <f>SUM(F217:F221)</f>
        <v>1708.4</v>
      </c>
      <c r="G216" s="11">
        <f>SUM(G217:G221)</f>
        <v>2035.6</v>
      </c>
      <c r="H216" s="11">
        <f>SUM(H217:H221)</f>
        <v>2150</v>
      </c>
      <c r="I216" s="11">
        <f>SUM(I217:I221)</f>
        <v>2150</v>
      </c>
      <c r="J216" s="7">
        <f t="shared" si="17"/>
        <v>10872</v>
      </c>
      <c r="K216" s="5"/>
    </row>
    <row r="217" spans="1:11" x14ac:dyDescent="0.25">
      <c r="A217" s="75"/>
      <c r="B217" s="78"/>
      <c r="C217" s="5" t="s">
        <v>15</v>
      </c>
      <c r="D217" s="5"/>
      <c r="E217" s="8"/>
      <c r="F217" s="8"/>
      <c r="G217" s="15"/>
      <c r="H217" s="15"/>
      <c r="I217" s="15"/>
      <c r="J217" s="7">
        <f t="shared" si="17"/>
        <v>0</v>
      </c>
      <c r="K217" s="5"/>
    </row>
    <row r="218" spans="1:11" x14ac:dyDescent="0.25">
      <c r="A218" s="75"/>
      <c r="B218" s="78"/>
      <c r="C218" s="5" t="s">
        <v>16</v>
      </c>
      <c r="D218" s="5"/>
      <c r="E218" s="8"/>
      <c r="F218" s="8"/>
      <c r="G218" s="15"/>
      <c r="H218" s="15"/>
      <c r="I218" s="15"/>
      <c r="J218" s="7">
        <f t="shared" si="17"/>
        <v>0</v>
      </c>
      <c r="K218" s="5"/>
    </row>
    <row r="219" spans="1:11" x14ac:dyDescent="0.25">
      <c r="A219" s="75"/>
      <c r="B219" s="78"/>
      <c r="C219" s="5" t="s">
        <v>17</v>
      </c>
      <c r="D219" s="5"/>
      <c r="E219" s="8"/>
      <c r="F219" s="8"/>
      <c r="G219" s="15"/>
      <c r="H219" s="15"/>
      <c r="I219" s="15"/>
      <c r="J219" s="7">
        <f t="shared" si="17"/>
        <v>0</v>
      </c>
      <c r="K219" s="5"/>
    </row>
    <row r="220" spans="1:11" x14ac:dyDescent="0.25">
      <c r="A220" s="75"/>
      <c r="B220" s="78"/>
      <c r="C220" s="5" t="s">
        <v>45</v>
      </c>
      <c r="D220" s="5"/>
      <c r="E220" s="8"/>
      <c r="F220" s="8">
        <v>160</v>
      </c>
      <c r="G220" s="15">
        <v>75</v>
      </c>
      <c r="H220" s="15"/>
      <c r="I220" s="15"/>
      <c r="J220" s="7">
        <f t="shared" si="17"/>
        <v>235</v>
      </c>
      <c r="K220" s="5"/>
    </row>
    <row r="221" spans="1:11" x14ac:dyDescent="0.25">
      <c r="A221" s="76"/>
      <c r="B221" s="79"/>
      <c r="C221" s="5" t="s">
        <v>19</v>
      </c>
      <c r="D221" s="5" t="s">
        <v>14</v>
      </c>
      <c r="E221" s="8">
        <v>2828</v>
      </c>
      <c r="F221" s="8">
        <v>1548.4</v>
      </c>
      <c r="G221" s="15">
        <v>1960.6</v>
      </c>
      <c r="H221" s="15">
        <v>2150</v>
      </c>
      <c r="I221" s="15">
        <v>2150</v>
      </c>
      <c r="J221" s="7">
        <f t="shared" si="17"/>
        <v>10637</v>
      </c>
      <c r="K221" s="5"/>
    </row>
    <row r="222" spans="1:11" ht="13.2" customHeight="1" x14ac:dyDescent="0.25">
      <c r="A222" s="74" t="s">
        <v>49</v>
      </c>
      <c r="B222" s="104" t="s">
        <v>72</v>
      </c>
      <c r="C222" s="6" t="s">
        <v>13</v>
      </c>
      <c r="D222" s="6" t="s">
        <v>14</v>
      </c>
      <c r="E222" s="7">
        <f>SUM(E223:E227)</f>
        <v>1463.9</v>
      </c>
      <c r="F222" s="7">
        <f>SUM(F223:F227)</f>
        <v>588.79999999999995</v>
      </c>
      <c r="G222" s="11">
        <f>SUM(G223:G227)</f>
        <v>0</v>
      </c>
      <c r="H222" s="11">
        <v>0</v>
      </c>
      <c r="I222" s="11"/>
      <c r="J222" s="7">
        <f t="shared" si="17"/>
        <v>2052.6999999999998</v>
      </c>
      <c r="K222" s="5"/>
    </row>
    <row r="223" spans="1:11" x14ac:dyDescent="0.25">
      <c r="A223" s="75"/>
      <c r="B223" s="105"/>
      <c r="C223" s="5" t="s">
        <v>15</v>
      </c>
      <c r="D223" s="5"/>
      <c r="E223" s="8"/>
      <c r="F223" s="8"/>
      <c r="G223" s="15"/>
      <c r="H223" s="15"/>
      <c r="I223" s="15"/>
      <c r="J223" s="7">
        <f t="shared" ref="J223:J286" si="22">SUM(E223:I223)</f>
        <v>0</v>
      </c>
      <c r="K223" s="5"/>
    </row>
    <row r="224" spans="1:11" x14ac:dyDescent="0.25">
      <c r="A224" s="75"/>
      <c r="B224" s="105"/>
      <c r="C224" s="5" t="s">
        <v>16</v>
      </c>
      <c r="D224" s="5"/>
      <c r="E224" s="8"/>
      <c r="F224" s="8">
        <v>454.8</v>
      </c>
      <c r="G224" s="15"/>
      <c r="H224" s="15"/>
      <c r="I224" s="15"/>
      <c r="J224" s="7">
        <f t="shared" si="22"/>
        <v>454.8</v>
      </c>
      <c r="K224" s="5"/>
    </row>
    <row r="225" spans="1:11" x14ac:dyDescent="0.25">
      <c r="A225" s="75"/>
      <c r="B225" s="105"/>
      <c r="C225" s="5" t="s">
        <v>17</v>
      </c>
      <c r="D225" s="5"/>
      <c r="E225" s="8"/>
      <c r="F225" s="8"/>
      <c r="G225" s="15"/>
      <c r="H225" s="15"/>
      <c r="I225" s="15"/>
      <c r="J225" s="7">
        <f t="shared" si="22"/>
        <v>0</v>
      </c>
      <c r="K225" s="5"/>
    </row>
    <row r="226" spans="1:11" x14ac:dyDescent="0.25">
      <c r="A226" s="75"/>
      <c r="B226" s="105"/>
      <c r="C226" s="5" t="s">
        <v>45</v>
      </c>
      <c r="D226" s="5"/>
      <c r="E226" s="8">
        <v>1400</v>
      </c>
      <c r="F226" s="8"/>
      <c r="G226" s="15"/>
      <c r="H226" s="15"/>
      <c r="I226" s="15"/>
      <c r="J226" s="7">
        <f t="shared" si="22"/>
        <v>1400</v>
      </c>
      <c r="K226" s="5"/>
    </row>
    <row r="227" spans="1:11" x14ac:dyDescent="0.25">
      <c r="A227" s="76"/>
      <c r="B227" s="106"/>
      <c r="C227" s="5" t="s">
        <v>19</v>
      </c>
      <c r="D227" s="5" t="s">
        <v>14</v>
      </c>
      <c r="E227" s="8">
        <v>63.9</v>
      </c>
      <c r="F227" s="8">
        <v>134</v>
      </c>
      <c r="G227" s="15">
        <v>0</v>
      </c>
      <c r="H227" s="15">
        <v>0</v>
      </c>
      <c r="I227" s="15"/>
      <c r="J227" s="7">
        <f t="shared" si="22"/>
        <v>197.9</v>
      </c>
      <c r="K227" s="5"/>
    </row>
    <row r="228" spans="1:11" x14ac:dyDescent="0.25">
      <c r="A228" s="87">
        <v>6</v>
      </c>
      <c r="B228" s="99" t="s">
        <v>73</v>
      </c>
      <c r="C228" s="6" t="s">
        <v>13</v>
      </c>
      <c r="D228" s="6" t="s">
        <v>14</v>
      </c>
      <c r="E228" s="7">
        <f>SUM(E229:E233)</f>
        <v>7524</v>
      </c>
      <c r="F228" s="7">
        <f t="shared" ref="F228:F230" si="23">F234</f>
        <v>13369.4</v>
      </c>
      <c r="G228" s="11">
        <f t="shared" ref="G228:H228" si="24">SUM(G229:G233)</f>
        <v>0</v>
      </c>
      <c r="H228" s="11">
        <f t="shared" si="24"/>
        <v>0</v>
      </c>
      <c r="I228" s="11"/>
      <c r="J228" s="7">
        <f t="shared" si="22"/>
        <v>20893.400000000001</v>
      </c>
      <c r="K228" s="5"/>
    </row>
    <row r="229" spans="1:11" x14ac:dyDescent="0.25">
      <c r="A229" s="88"/>
      <c r="B229" s="99"/>
      <c r="C229" s="6" t="s">
        <v>15</v>
      </c>
      <c r="D229" s="5"/>
      <c r="E229" s="8"/>
      <c r="F229" s="7">
        <f t="shared" si="23"/>
        <v>3041.7</v>
      </c>
      <c r="G229" s="15"/>
      <c r="H229" s="15"/>
      <c r="I229" s="15"/>
      <c r="J229" s="7">
        <f t="shared" si="22"/>
        <v>3041.7</v>
      </c>
      <c r="K229" s="5"/>
    </row>
    <row r="230" spans="1:11" ht="14.25" customHeight="1" x14ac:dyDescent="0.25">
      <c r="A230" s="88"/>
      <c r="B230" s="99"/>
      <c r="C230" s="6" t="s">
        <v>16</v>
      </c>
      <c r="D230" s="5"/>
      <c r="E230" s="7">
        <v>6501.5</v>
      </c>
      <c r="F230" s="7">
        <f t="shared" si="23"/>
        <v>9790.1</v>
      </c>
      <c r="G230" s="15"/>
      <c r="H230" s="15"/>
      <c r="I230" s="15"/>
      <c r="J230" s="7">
        <f t="shared" si="22"/>
        <v>16291.6</v>
      </c>
      <c r="K230" s="5"/>
    </row>
    <row r="231" spans="1:11" x14ac:dyDescent="0.25">
      <c r="A231" s="88"/>
      <c r="B231" s="99"/>
      <c r="C231" s="6" t="s">
        <v>17</v>
      </c>
      <c r="D231" s="5"/>
      <c r="E231" s="7"/>
      <c r="F231" s="7"/>
      <c r="G231" s="15"/>
      <c r="H231" s="15"/>
      <c r="I231" s="15"/>
      <c r="J231" s="7">
        <f t="shared" si="22"/>
        <v>0</v>
      </c>
      <c r="K231" s="5"/>
    </row>
    <row r="232" spans="1:11" x14ac:dyDescent="0.25">
      <c r="A232" s="88"/>
      <c r="B232" s="99"/>
      <c r="C232" s="6" t="s">
        <v>45</v>
      </c>
      <c r="D232" s="5"/>
      <c r="E232" s="7"/>
      <c r="F232" s="7"/>
      <c r="G232" s="11"/>
      <c r="H232" s="11"/>
      <c r="I232" s="11"/>
      <c r="J232" s="7">
        <f t="shared" si="22"/>
        <v>0</v>
      </c>
      <c r="K232" s="5"/>
    </row>
    <row r="233" spans="1:11" ht="13.5" customHeight="1" x14ac:dyDescent="0.25">
      <c r="A233" s="89"/>
      <c r="B233" s="99"/>
      <c r="C233" s="6" t="s">
        <v>19</v>
      </c>
      <c r="D233" s="5" t="s">
        <v>14</v>
      </c>
      <c r="E233" s="7">
        <v>1022.5</v>
      </c>
      <c r="F233" s="7">
        <f>F239</f>
        <v>690</v>
      </c>
      <c r="G233" s="11">
        <v>0</v>
      </c>
      <c r="H233" s="11">
        <v>0</v>
      </c>
      <c r="I233" s="11"/>
      <c r="J233" s="7">
        <f t="shared" si="22"/>
        <v>1712.5</v>
      </c>
      <c r="K233" s="5"/>
    </row>
    <row r="234" spans="1:11" ht="13.5" customHeight="1" x14ac:dyDescent="0.25">
      <c r="A234" s="74"/>
      <c r="B234" s="87" t="s">
        <v>74</v>
      </c>
      <c r="C234" s="6" t="s">
        <v>13</v>
      </c>
      <c r="D234" s="6" t="s">
        <v>14</v>
      </c>
      <c r="E234" s="7">
        <f>SUM(E235:E239)</f>
        <v>7724</v>
      </c>
      <c r="F234" s="7">
        <f t="shared" ref="F234:F236" si="25">F240+F246</f>
        <v>13369.4</v>
      </c>
      <c r="G234" s="11">
        <f>SUM(G235:G239)</f>
        <v>0</v>
      </c>
      <c r="H234" s="11">
        <f>SUM(H235:H239)</f>
        <v>0</v>
      </c>
      <c r="I234" s="11"/>
      <c r="J234" s="7">
        <f t="shared" si="22"/>
        <v>21093.4</v>
      </c>
      <c r="K234" s="5"/>
    </row>
    <row r="235" spans="1:11" ht="13.5" customHeight="1" x14ac:dyDescent="0.25">
      <c r="A235" s="75"/>
      <c r="B235" s="88"/>
      <c r="C235" s="5" t="s">
        <v>15</v>
      </c>
      <c r="D235" s="5"/>
      <c r="E235" s="7"/>
      <c r="F235" s="7">
        <f t="shared" si="25"/>
        <v>3041.7</v>
      </c>
      <c r="G235" s="11"/>
      <c r="H235" s="11"/>
      <c r="I235" s="11"/>
      <c r="J235" s="7">
        <f t="shared" si="22"/>
        <v>3041.7</v>
      </c>
      <c r="K235" s="5"/>
    </row>
    <row r="236" spans="1:11" ht="13.5" customHeight="1" x14ac:dyDescent="0.25">
      <c r="A236" s="75"/>
      <c r="B236" s="88"/>
      <c r="C236" s="5" t="s">
        <v>16</v>
      </c>
      <c r="D236" s="5"/>
      <c r="E236" s="7">
        <f t="shared" ref="E236" si="26">E242+E248</f>
        <v>6501.5</v>
      </c>
      <c r="F236" s="7">
        <f t="shared" si="25"/>
        <v>9790.1</v>
      </c>
      <c r="G236" s="11"/>
      <c r="H236" s="11"/>
      <c r="I236" s="11"/>
      <c r="J236" s="7">
        <f t="shared" si="22"/>
        <v>16291.6</v>
      </c>
      <c r="K236" s="5"/>
    </row>
    <row r="237" spans="1:11" ht="13.5" customHeight="1" x14ac:dyDescent="0.25">
      <c r="A237" s="75"/>
      <c r="B237" s="88"/>
      <c r="C237" s="5" t="s">
        <v>17</v>
      </c>
      <c r="D237" s="5"/>
      <c r="E237" s="7"/>
      <c r="F237" s="7"/>
      <c r="G237" s="11"/>
      <c r="H237" s="11"/>
      <c r="I237" s="11"/>
      <c r="J237" s="7">
        <f t="shared" si="22"/>
        <v>0</v>
      </c>
      <c r="K237" s="5"/>
    </row>
    <row r="238" spans="1:11" ht="13.5" customHeight="1" x14ac:dyDescent="0.25">
      <c r="A238" s="75"/>
      <c r="B238" s="88"/>
      <c r="C238" s="5" t="s">
        <v>45</v>
      </c>
      <c r="D238" s="5"/>
      <c r="E238" s="7"/>
      <c r="F238" s="7"/>
      <c r="G238" s="11"/>
      <c r="H238" s="11"/>
      <c r="I238" s="11"/>
      <c r="J238" s="7">
        <f t="shared" si="22"/>
        <v>0</v>
      </c>
      <c r="K238" s="5"/>
    </row>
    <row r="239" spans="1:11" ht="13.5" customHeight="1" x14ac:dyDescent="0.25">
      <c r="A239" s="76"/>
      <c r="B239" s="89"/>
      <c r="C239" s="5" t="s">
        <v>19</v>
      </c>
      <c r="D239" s="5" t="s">
        <v>14</v>
      </c>
      <c r="E239" s="7">
        <v>1222.5</v>
      </c>
      <c r="F239" s="7">
        <v>690</v>
      </c>
      <c r="G239" s="11">
        <f>G245+G251</f>
        <v>0</v>
      </c>
      <c r="H239" s="11">
        <f>H245+H251</f>
        <v>0</v>
      </c>
      <c r="I239" s="11"/>
      <c r="J239" s="7">
        <f t="shared" si="22"/>
        <v>1912.5</v>
      </c>
      <c r="K239" s="5"/>
    </row>
    <row r="240" spans="1:11" x14ac:dyDescent="0.25">
      <c r="A240" s="93" t="s">
        <v>75</v>
      </c>
      <c r="B240" s="77" t="s">
        <v>76</v>
      </c>
      <c r="C240" s="6" t="s">
        <v>13</v>
      </c>
      <c r="D240" s="6" t="s">
        <v>14</v>
      </c>
      <c r="E240" s="7">
        <f>SUM(E241:E245)</f>
        <v>7524</v>
      </c>
      <c r="F240" s="7">
        <v>0</v>
      </c>
      <c r="G240" s="11">
        <v>0</v>
      </c>
      <c r="H240" s="11">
        <v>0</v>
      </c>
      <c r="I240" s="11"/>
      <c r="J240" s="7">
        <f t="shared" si="22"/>
        <v>7524</v>
      </c>
      <c r="K240" s="5"/>
    </row>
    <row r="241" spans="1:11" x14ac:dyDescent="0.25">
      <c r="A241" s="93"/>
      <c r="B241" s="78"/>
      <c r="C241" s="5" t="s">
        <v>15</v>
      </c>
      <c r="D241" s="5"/>
      <c r="E241" s="7"/>
      <c r="F241" s="7"/>
      <c r="G241" s="11"/>
      <c r="H241" s="11"/>
      <c r="I241" s="11"/>
      <c r="J241" s="7">
        <f t="shared" si="22"/>
        <v>0</v>
      </c>
      <c r="K241" s="5"/>
    </row>
    <row r="242" spans="1:11" x14ac:dyDescent="0.25">
      <c r="A242" s="93"/>
      <c r="B242" s="78"/>
      <c r="C242" s="5" t="s">
        <v>16</v>
      </c>
      <c r="D242" s="5"/>
      <c r="E242" s="8">
        <v>6501.5</v>
      </c>
      <c r="F242" s="7"/>
      <c r="G242" s="11"/>
      <c r="H242" s="11"/>
      <c r="I242" s="11"/>
      <c r="J242" s="7">
        <f t="shared" si="22"/>
        <v>6501.5</v>
      </c>
      <c r="K242" s="5"/>
    </row>
    <row r="243" spans="1:11" x14ac:dyDescent="0.25">
      <c r="A243" s="93"/>
      <c r="B243" s="78"/>
      <c r="C243" s="5" t="s">
        <v>17</v>
      </c>
      <c r="D243" s="5"/>
      <c r="E243" s="7"/>
      <c r="F243" s="7"/>
      <c r="G243" s="11"/>
      <c r="H243" s="11"/>
      <c r="I243" s="11"/>
      <c r="J243" s="7">
        <f t="shared" si="22"/>
        <v>0</v>
      </c>
      <c r="K243" s="5"/>
    </row>
    <row r="244" spans="1:11" x14ac:dyDescent="0.25">
      <c r="A244" s="93"/>
      <c r="B244" s="78"/>
      <c r="C244" s="5" t="s">
        <v>45</v>
      </c>
      <c r="D244" s="5"/>
      <c r="E244" s="7"/>
      <c r="F244" s="7"/>
      <c r="G244" s="11"/>
      <c r="H244" s="11"/>
      <c r="I244" s="11"/>
      <c r="J244" s="7">
        <f t="shared" si="22"/>
        <v>0</v>
      </c>
      <c r="K244" s="5"/>
    </row>
    <row r="245" spans="1:11" x14ac:dyDescent="0.25">
      <c r="A245" s="93"/>
      <c r="B245" s="79"/>
      <c r="C245" s="5" t="s">
        <v>19</v>
      </c>
      <c r="D245" s="5" t="s">
        <v>14</v>
      </c>
      <c r="E245" s="8">
        <v>1022.5</v>
      </c>
      <c r="F245" s="8">
        <v>0</v>
      </c>
      <c r="G245" s="15">
        <v>0</v>
      </c>
      <c r="H245" s="15">
        <v>0</v>
      </c>
      <c r="I245" s="15"/>
      <c r="J245" s="7">
        <f t="shared" si="22"/>
        <v>1022.5</v>
      </c>
      <c r="K245" s="5"/>
    </row>
    <row r="246" spans="1:11" x14ac:dyDescent="0.25">
      <c r="A246" s="93" t="s">
        <v>77</v>
      </c>
      <c r="B246" s="77" t="s">
        <v>78</v>
      </c>
      <c r="C246" s="6" t="s">
        <v>13</v>
      </c>
      <c r="D246" s="6" t="s">
        <v>14</v>
      </c>
      <c r="E246" s="7">
        <v>500</v>
      </c>
      <c r="F246" s="7">
        <f>F247+F248+F251</f>
        <v>13369.4</v>
      </c>
      <c r="G246" s="11">
        <v>0</v>
      </c>
      <c r="H246" s="11">
        <v>0</v>
      </c>
      <c r="I246" s="11"/>
      <c r="J246" s="7">
        <f t="shared" si="22"/>
        <v>13869.4</v>
      </c>
      <c r="K246" s="5"/>
    </row>
    <row r="247" spans="1:11" x14ac:dyDescent="0.25">
      <c r="A247" s="93"/>
      <c r="B247" s="78"/>
      <c r="C247" s="5" t="s">
        <v>15</v>
      </c>
      <c r="D247" s="5"/>
      <c r="E247" s="7"/>
      <c r="F247" s="8">
        <v>3041.7</v>
      </c>
      <c r="G247" s="11"/>
      <c r="H247" s="11"/>
      <c r="I247" s="11"/>
      <c r="J247" s="7">
        <f t="shared" si="22"/>
        <v>3041.7</v>
      </c>
      <c r="K247" s="5"/>
    </row>
    <row r="248" spans="1:11" x14ac:dyDescent="0.25">
      <c r="A248" s="93"/>
      <c r="B248" s="78"/>
      <c r="C248" s="5" t="s">
        <v>16</v>
      </c>
      <c r="D248" s="5"/>
      <c r="E248" s="7"/>
      <c r="F248" s="8">
        <v>9790.1</v>
      </c>
      <c r="G248" s="11"/>
      <c r="H248" s="11"/>
      <c r="I248" s="11"/>
      <c r="J248" s="7">
        <f t="shared" si="22"/>
        <v>9790.1</v>
      </c>
      <c r="K248" s="5"/>
    </row>
    <row r="249" spans="1:11" x14ac:dyDescent="0.25">
      <c r="A249" s="93"/>
      <c r="B249" s="78"/>
      <c r="C249" s="5" t="s">
        <v>17</v>
      </c>
      <c r="D249" s="5"/>
      <c r="E249" s="7"/>
      <c r="F249" s="7"/>
      <c r="G249" s="11"/>
      <c r="H249" s="11"/>
      <c r="I249" s="11"/>
      <c r="J249" s="7">
        <f t="shared" si="22"/>
        <v>0</v>
      </c>
      <c r="K249" s="5"/>
    </row>
    <row r="250" spans="1:11" x14ac:dyDescent="0.25">
      <c r="A250" s="93"/>
      <c r="B250" s="78"/>
      <c r="C250" s="5" t="s">
        <v>45</v>
      </c>
      <c r="D250" s="5"/>
      <c r="E250" s="7"/>
      <c r="F250" s="7"/>
      <c r="G250" s="11"/>
      <c r="H250" s="11"/>
      <c r="I250" s="11"/>
      <c r="J250" s="7">
        <f t="shared" si="22"/>
        <v>0</v>
      </c>
      <c r="K250" s="5"/>
    </row>
    <row r="251" spans="1:11" x14ac:dyDescent="0.25">
      <c r="A251" s="93"/>
      <c r="B251" s="79"/>
      <c r="C251" s="5" t="s">
        <v>19</v>
      </c>
      <c r="D251" s="5" t="s">
        <v>14</v>
      </c>
      <c r="E251" s="8"/>
      <c r="F251" s="8">
        <v>537.6</v>
      </c>
      <c r="G251" s="15">
        <v>0</v>
      </c>
      <c r="H251" s="15">
        <v>0</v>
      </c>
      <c r="I251" s="15"/>
      <c r="J251" s="7">
        <f t="shared" si="22"/>
        <v>537.6</v>
      </c>
      <c r="K251" s="5"/>
    </row>
    <row r="252" spans="1:11" x14ac:dyDescent="0.25">
      <c r="A252" s="87">
        <v>7</v>
      </c>
      <c r="B252" s="99" t="s">
        <v>79</v>
      </c>
      <c r="C252" s="6" t="s">
        <v>13</v>
      </c>
      <c r="D252" s="6" t="s">
        <v>14</v>
      </c>
      <c r="E252" s="7">
        <f t="shared" ref="E252:I257" si="27">E258</f>
        <v>18833.599999999999</v>
      </c>
      <c r="F252" s="7">
        <f t="shared" si="27"/>
        <v>17370.5</v>
      </c>
      <c r="G252" s="11">
        <f t="shared" si="27"/>
        <v>17482.444810000001</v>
      </c>
      <c r="H252" s="11">
        <f t="shared" si="27"/>
        <v>14807.3</v>
      </c>
      <c r="I252" s="11">
        <f t="shared" si="27"/>
        <v>13249.6</v>
      </c>
      <c r="J252" s="7">
        <f t="shared" si="22"/>
        <v>81743.444810000001</v>
      </c>
      <c r="K252" s="5"/>
    </row>
    <row r="253" spans="1:11" x14ac:dyDescent="0.25">
      <c r="A253" s="88"/>
      <c r="B253" s="99"/>
      <c r="C253" s="6" t="s">
        <v>15</v>
      </c>
      <c r="D253" s="5"/>
      <c r="E253" s="7">
        <f t="shared" si="27"/>
        <v>0</v>
      </c>
      <c r="F253" s="7">
        <f t="shared" si="27"/>
        <v>0</v>
      </c>
      <c r="G253" s="11">
        <f t="shared" si="27"/>
        <v>0</v>
      </c>
      <c r="H253" s="11">
        <f t="shared" si="27"/>
        <v>0</v>
      </c>
      <c r="I253" s="11">
        <f t="shared" si="27"/>
        <v>0</v>
      </c>
      <c r="J253" s="7">
        <f t="shared" si="22"/>
        <v>0</v>
      </c>
      <c r="K253" s="5"/>
    </row>
    <row r="254" spans="1:11" x14ac:dyDescent="0.25">
      <c r="A254" s="88"/>
      <c r="B254" s="99"/>
      <c r="C254" s="6" t="s">
        <v>16</v>
      </c>
      <c r="D254" s="5"/>
      <c r="E254" s="7">
        <f t="shared" si="27"/>
        <v>6432</v>
      </c>
      <c r="F254" s="7">
        <f t="shared" si="27"/>
        <v>1028.8</v>
      </c>
      <c r="G254" s="11">
        <f t="shared" si="27"/>
        <v>3986.7647900000002</v>
      </c>
      <c r="H254" s="11">
        <f t="shared" si="27"/>
        <v>5320.8</v>
      </c>
      <c r="I254" s="11">
        <f t="shared" si="27"/>
        <v>1704</v>
      </c>
      <c r="J254" s="7">
        <f t="shared" si="22"/>
        <v>18472.36479</v>
      </c>
      <c r="K254" s="5"/>
    </row>
    <row r="255" spans="1:11" x14ac:dyDescent="0.25">
      <c r="A255" s="88"/>
      <c r="B255" s="99"/>
      <c r="C255" s="6" t="s">
        <v>17</v>
      </c>
      <c r="D255" s="5"/>
      <c r="E255" s="7">
        <f t="shared" si="27"/>
        <v>0</v>
      </c>
      <c r="F255" s="7">
        <f t="shared" si="27"/>
        <v>0</v>
      </c>
      <c r="G255" s="11">
        <f t="shared" si="27"/>
        <v>0</v>
      </c>
      <c r="H255" s="11">
        <f t="shared" si="27"/>
        <v>0</v>
      </c>
      <c r="I255" s="11">
        <f t="shared" si="27"/>
        <v>0</v>
      </c>
      <c r="J255" s="7">
        <f t="shared" si="22"/>
        <v>0</v>
      </c>
      <c r="K255" s="5"/>
    </row>
    <row r="256" spans="1:11" x14ac:dyDescent="0.25">
      <c r="A256" s="88"/>
      <c r="B256" s="99"/>
      <c r="C256" s="6" t="s">
        <v>45</v>
      </c>
      <c r="D256" s="5"/>
      <c r="E256" s="7">
        <f t="shared" si="27"/>
        <v>732.6</v>
      </c>
      <c r="F256" s="7">
        <f t="shared" si="27"/>
        <v>1391.7</v>
      </c>
      <c r="G256" s="11">
        <f t="shared" si="27"/>
        <v>1312.8</v>
      </c>
      <c r="H256" s="11">
        <f t="shared" si="27"/>
        <v>0</v>
      </c>
      <c r="I256" s="11">
        <f t="shared" si="27"/>
        <v>0</v>
      </c>
      <c r="J256" s="7">
        <f t="shared" si="22"/>
        <v>3437.1000000000004</v>
      </c>
      <c r="K256" s="5"/>
    </row>
    <row r="257" spans="1:11" x14ac:dyDescent="0.25">
      <c r="A257" s="89"/>
      <c r="B257" s="99"/>
      <c r="C257" s="6" t="s">
        <v>19</v>
      </c>
      <c r="D257" s="5" t="s">
        <v>14</v>
      </c>
      <c r="E257" s="7">
        <f t="shared" si="27"/>
        <v>11669</v>
      </c>
      <c r="F257" s="7">
        <f t="shared" si="27"/>
        <v>14950</v>
      </c>
      <c r="G257" s="11">
        <f t="shared" si="27"/>
        <v>12182.880020000002</v>
      </c>
      <c r="H257" s="11">
        <f t="shared" si="27"/>
        <v>9486.5</v>
      </c>
      <c r="I257" s="11">
        <f t="shared" si="27"/>
        <v>11545.6</v>
      </c>
      <c r="J257" s="7">
        <f t="shared" si="22"/>
        <v>59833.980020000003</v>
      </c>
      <c r="K257" s="5"/>
    </row>
    <row r="258" spans="1:11" ht="15" customHeight="1" x14ac:dyDescent="0.25">
      <c r="A258" s="87">
        <v>1</v>
      </c>
      <c r="B258" s="87" t="s">
        <v>80</v>
      </c>
      <c r="C258" s="6" t="s">
        <v>13</v>
      </c>
      <c r="D258" s="6" t="s">
        <v>14</v>
      </c>
      <c r="E258" s="7">
        <f>SUM(E259:E263)</f>
        <v>18833.599999999999</v>
      </c>
      <c r="F258" s="7">
        <f>SUM(F259:F263)</f>
        <v>17370.5</v>
      </c>
      <c r="G258" s="11">
        <f>SUM(G259:G263)</f>
        <v>17482.444810000001</v>
      </c>
      <c r="H258" s="11">
        <f>SUM(H259:H263)</f>
        <v>14807.3</v>
      </c>
      <c r="I258" s="11">
        <f>SUM(I259:I263)</f>
        <v>13249.6</v>
      </c>
      <c r="J258" s="7">
        <f t="shared" si="22"/>
        <v>81743.444810000001</v>
      </c>
      <c r="K258" s="5"/>
    </row>
    <row r="259" spans="1:11" x14ac:dyDescent="0.25">
      <c r="A259" s="88"/>
      <c r="B259" s="88"/>
      <c r="C259" s="5" t="s">
        <v>15</v>
      </c>
      <c r="D259" s="5"/>
      <c r="E259" s="8">
        <f>E265+E271+E295+E301+E307+E313+E277+E283+E289</f>
        <v>0</v>
      </c>
      <c r="F259" s="8">
        <f t="shared" ref="F259:I259" si="28">F265+F271+F295+F301+F307+F313+F277+F283+F289</f>
        <v>0</v>
      </c>
      <c r="G259" s="15">
        <f t="shared" si="28"/>
        <v>0</v>
      </c>
      <c r="H259" s="15">
        <f t="shared" si="28"/>
        <v>0</v>
      </c>
      <c r="I259" s="15">
        <f t="shared" si="28"/>
        <v>0</v>
      </c>
      <c r="J259" s="7">
        <f t="shared" si="22"/>
        <v>0</v>
      </c>
      <c r="K259" s="5"/>
    </row>
    <row r="260" spans="1:11" x14ac:dyDescent="0.25">
      <c r="A260" s="88"/>
      <c r="B260" s="88"/>
      <c r="C260" s="5" t="s">
        <v>16</v>
      </c>
      <c r="D260" s="5"/>
      <c r="E260" s="8">
        <f t="shared" ref="E260:I263" si="29">E266+E272+E296+E302+E308+E314+E278+E284+E290</f>
        <v>6432</v>
      </c>
      <c r="F260" s="8">
        <f t="shared" si="29"/>
        <v>1028.8</v>
      </c>
      <c r="G260" s="15">
        <f t="shared" si="29"/>
        <v>3986.7647900000002</v>
      </c>
      <c r="H260" s="15">
        <f t="shared" si="29"/>
        <v>5320.8</v>
      </c>
      <c r="I260" s="15">
        <f t="shared" si="29"/>
        <v>1704</v>
      </c>
      <c r="J260" s="7">
        <f t="shared" si="22"/>
        <v>18472.36479</v>
      </c>
      <c r="K260" s="5"/>
    </row>
    <row r="261" spans="1:11" x14ac:dyDescent="0.25">
      <c r="A261" s="88"/>
      <c r="B261" s="88"/>
      <c r="C261" s="5" t="s">
        <v>17</v>
      </c>
      <c r="D261" s="5"/>
      <c r="E261" s="8">
        <f t="shared" si="29"/>
        <v>0</v>
      </c>
      <c r="F261" s="8">
        <f t="shared" si="29"/>
        <v>0</v>
      </c>
      <c r="G261" s="15">
        <f t="shared" si="29"/>
        <v>0</v>
      </c>
      <c r="H261" s="15">
        <f t="shared" si="29"/>
        <v>0</v>
      </c>
      <c r="I261" s="15">
        <f t="shared" si="29"/>
        <v>0</v>
      </c>
      <c r="J261" s="7">
        <f t="shared" si="22"/>
        <v>0</v>
      </c>
      <c r="K261" s="5"/>
    </row>
    <row r="262" spans="1:11" x14ac:dyDescent="0.25">
      <c r="A262" s="88"/>
      <c r="B262" s="88"/>
      <c r="C262" s="5" t="s">
        <v>45</v>
      </c>
      <c r="D262" s="5"/>
      <c r="E262" s="8">
        <f t="shared" si="29"/>
        <v>732.6</v>
      </c>
      <c r="F262" s="8">
        <f t="shared" si="29"/>
        <v>1391.7</v>
      </c>
      <c r="G262" s="15">
        <f t="shared" si="29"/>
        <v>1312.8</v>
      </c>
      <c r="H262" s="15">
        <f t="shared" si="29"/>
        <v>0</v>
      </c>
      <c r="I262" s="15">
        <f t="shared" si="29"/>
        <v>0</v>
      </c>
      <c r="J262" s="7">
        <f t="shared" si="22"/>
        <v>3437.1000000000004</v>
      </c>
      <c r="K262" s="5"/>
    </row>
    <row r="263" spans="1:11" x14ac:dyDescent="0.25">
      <c r="A263" s="89"/>
      <c r="B263" s="89"/>
      <c r="C263" s="5" t="s">
        <v>19</v>
      </c>
      <c r="D263" s="5" t="s">
        <v>14</v>
      </c>
      <c r="E263" s="8">
        <f t="shared" si="29"/>
        <v>11669</v>
      </c>
      <c r="F263" s="8">
        <f t="shared" si="29"/>
        <v>14950</v>
      </c>
      <c r="G263" s="15">
        <f t="shared" si="29"/>
        <v>12182.880020000002</v>
      </c>
      <c r="H263" s="15">
        <f t="shared" si="29"/>
        <v>9486.5</v>
      </c>
      <c r="I263" s="15">
        <f t="shared" si="29"/>
        <v>11545.6</v>
      </c>
      <c r="J263" s="7">
        <f t="shared" si="22"/>
        <v>59833.980020000003</v>
      </c>
      <c r="K263" s="5"/>
    </row>
    <row r="264" spans="1:11" x14ac:dyDescent="0.25">
      <c r="A264" s="97" t="s">
        <v>22</v>
      </c>
      <c r="B264" s="77" t="s">
        <v>81</v>
      </c>
      <c r="C264" s="6" t="s">
        <v>13</v>
      </c>
      <c r="D264" s="6" t="s">
        <v>14</v>
      </c>
      <c r="E264" s="7">
        <f>SUM(E265:E269)</f>
        <v>9909.6</v>
      </c>
      <c r="F264" s="7">
        <f>SUM(F265:F269)</f>
        <v>11173.7</v>
      </c>
      <c r="G264" s="11">
        <f>SUM(G265:G269)</f>
        <v>9076</v>
      </c>
      <c r="H264" s="11">
        <f>SUM(H265:H269)</f>
        <v>3186.5</v>
      </c>
      <c r="I264" s="11">
        <f>SUM(I265:I269)</f>
        <v>5245.6</v>
      </c>
      <c r="J264" s="7">
        <f t="shared" si="22"/>
        <v>38591.4</v>
      </c>
      <c r="K264" s="5"/>
    </row>
    <row r="265" spans="1:11" x14ac:dyDescent="0.25">
      <c r="A265" s="97"/>
      <c r="B265" s="78"/>
      <c r="C265" s="5" t="s">
        <v>15</v>
      </c>
      <c r="D265" s="5"/>
      <c r="E265" s="8"/>
      <c r="F265" s="8"/>
      <c r="G265" s="15"/>
      <c r="H265" s="15"/>
      <c r="I265" s="15"/>
      <c r="J265" s="7">
        <f t="shared" si="22"/>
        <v>0</v>
      </c>
      <c r="K265" s="5"/>
    </row>
    <row r="266" spans="1:11" x14ac:dyDescent="0.25">
      <c r="A266" s="97"/>
      <c r="B266" s="78"/>
      <c r="C266" s="5" t="s">
        <v>16</v>
      </c>
      <c r="D266" s="5"/>
      <c r="E266" s="8"/>
      <c r="F266" s="8"/>
      <c r="G266" s="15"/>
      <c r="H266" s="15"/>
      <c r="I266" s="15"/>
      <c r="J266" s="7">
        <f t="shared" si="22"/>
        <v>0</v>
      </c>
      <c r="K266" s="5"/>
    </row>
    <row r="267" spans="1:11" x14ac:dyDescent="0.25">
      <c r="A267" s="97"/>
      <c r="B267" s="78"/>
      <c r="C267" s="5" t="s">
        <v>17</v>
      </c>
      <c r="D267" s="5"/>
      <c r="E267" s="8"/>
      <c r="F267" s="8"/>
      <c r="G267" s="15"/>
      <c r="H267" s="15"/>
      <c r="I267" s="15"/>
      <c r="J267" s="7">
        <f t="shared" si="22"/>
        <v>0</v>
      </c>
      <c r="K267" s="5"/>
    </row>
    <row r="268" spans="1:11" x14ac:dyDescent="0.25">
      <c r="A268" s="97"/>
      <c r="B268" s="78"/>
      <c r="C268" s="5" t="s">
        <v>45</v>
      </c>
      <c r="D268" s="5"/>
      <c r="E268" s="8">
        <v>732.6</v>
      </c>
      <c r="F268" s="8">
        <v>1391.7</v>
      </c>
      <c r="G268" s="15"/>
      <c r="H268" s="15"/>
      <c r="I268" s="15"/>
      <c r="J268" s="7">
        <f t="shared" si="22"/>
        <v>2124.3000000000002</v>
      </c>
      <c r="K268" s="5"/>
    </row>
    <row r="269" spans="1:11" x14ac:dyDescent="0.25">
      <c r="A269" s="97"/>
      <c r="B269" s="79"/>
      <c r="C269" s="5" t="s">
        <v>19</v>
      </c>
      <c r="D269" s="5" t="s">
        <v>14</v>
      </c>
      <c r="E269" s="8">
        <v>9177</v>
      </c>
      <c r="F269" s="8">
        <v>9782</v>
      </c>
      <c r="G269" s="15">
        <v>9076</v>
      </c>
      <c r="H269" s="15">
        <v>3186.5</v>
      </c>
      <c r="I269" s="15">
        <v>5245.6</v>
      </c>
      <c r="J269" s="7">
        <f t="shared" si="22"/>
        <v>36467.1</v>
      </c>
      <c r="K269" s="5"/>
    </row>
    <row r="270" spans="1:11" ht="25.2" customHeight="1" x14ac:dyDescent="0.25">
      <c r="A270" s="97" t="s">
        <v>24</v>
      </c>
      <c r="B270" s="77" t="s">
        <v>82</v>
      </c>
      <c r="C270" s="6" t="s">
        <v>13</v>
      </c>
      <c r="D270" s="6" t="s">
        <v>14</v>
      </c>
      <c r="E270" s="7">
        <f>SUM(E271:E275)</f>
        <v>1563.2</v>
      </c>
      <c r="F270" s="7">
        <f>SUM(F271:F275)</f>
        <v>0</v>
      </c>
      <c r="G270" s="11">
        <f>SUM(G271:G275)</f>
        <v>2785.3999999999996</v>
      </c>
      <c r="H270" s="11">
        <f>SUM(H271:H275)</f>
        <v>4000</v>
      </c>
      <c r="I270" s="11">
        <f>SUM(I271:I275)</f>
        <v>4000</v>
      </c>
      <c r="J270" s="7">
        <f t="shared" si="22"/>
        <v>12348.599999999999</v>
      </c>
      <c r="K270" s="5"/>
    </row>
    <row r="271" spans="1:11" x14ac:dyDescent="0.25">
      <c r="A271" s="97"/>
      <c r="B271" s="78"/>
      <c r="C271" s="5" t="s">
        <v>15</v>
      </c>
      <c r="D271" s="5"/>
      <c r="E271" s="8"/>
      <c r="F271" s="8"/>
      <c r="G271" s="15"/>
      <c r="H271" s="15"/>
      <c r="I271" s="15"/>
      <c r="J271" s="7">
        <f t="shared" si="22"/>
        <v>0</v>
      </c>
      <c r="K271" s="5"/>
    </row>
    <row r="272" spans="1:11" ht="19.95" customHeight="1" x14ac:dyDescent="0.25">
      <c r="A272" s="97"/>
      <c r="B272" s="78"/>
      <c r="C272" s="5" t="s">
        <v>16</v>
      </c>
      <c r="D272" s="5"/>
      <c r="E272" s="8">
        <v>1403.2</v>
      </c>
      <c r="F272" s="8"/>
      <c r="G272" s="15"/>
      <c r="H272" s="15"/>
      <c r="I272" s="15"/>
      <c r="J272" s="7">
        <f t="shared" si="22"/>
        <v>1403.2</v>
      </c>
      <c r="K272" s="5"/>
    </row>
    <row r="273" spans="1:11" x14ac:dyDescent="0.25">
      <c r="A273" s="97"/>
      <c r="B273" s="78"/>
      <c r="C273" s="5" t="s">
        <v>17</v>
      </c>
      <c r="D273" s="5"/>
      <c r="E273" s="8"/>
      <c r="F273" s="8"/>
      <c r="G273" s="15"/>
      <c r="H273" s="15"/>
      <c r="I273" s="15"/>
      <c r="J273" s="7">
        <f t="shared" si="22"/>
        <v>0</v>
      </c>
      <c r="K273" s="5"/>
    </row>
    <row r="274" spans="1:11" ht="17.399999999999999" customHeight="1" x14ac:dyDescent="0.25">
      <c r="A274" s="97"/>
      <c r="B274" s="78"/>
      <c r="C274" s="5" t="s">
        <v>45</v>
      </c>
      <c r="D274" s="5"/>
      <c r="E274" s="8"/>
      <c r="F274" s="8"/>
      <c r="G274" s="15">
        <v>1312.8</v>
      </c>
      <c r="H274" s="15"/>
      <c r="I274" s="15"/>
      <c r="J274" s="7">
        <f t="shared" si="22"/>
        <v>1312.8</v>
      </c>
      <c r="K274" s="5"/>
    </row>
    <row r="275" spans="1:11" ht="16.95" customHeight="1" x14ac:dyDescent="0.25">
      <c r="A275" s="97"/>
      <c r="B275" s="79"/>
      <c r="C275" s="5" t="s">
        <v>19</v>
      </c>
      <c r="D275" s="5" t="s">
        <v>14</v>
      </c>
      <c r="E275" s="8">
        <v>160</v>
      </c>
      <c r="F275" s="8"/>
      <c r="G275" s="15">
        <v>1472.6</v>
      </c>
      <c r="H275" s="15">
        <v>4000</v>
      </c>
      <c r="I275" s="15">
        <v>4000</v>
      </c>
      <c r="J275" s="7">
        <f t="shared" si="22"/>
        <v>9632.6</v>
      </c>
      <c r="K275" s="5"/>
    </row>
    <row r="276" spans="1:11" ht="16.95" customHeight="1" x14ac:dyDescent="0.25">
      <c r="A276" s="97" t="s">
        <v>47</v>
      </c>
      <c r="B276" s="94" t="s">
        <v>83</v>
      </c>
      <c r="C276" s="6" t="s">
        <v>13</v>
      </c>
      <c r="D276" s="6" t="s">
        <v>14</v>
      </c>
      <c r="E276" s="7">
        <f>SUM(E277:E281)</f>
        <v>1563.2</v>
      </c>
      <c r="F276" s="7">
        <f>SUM(F277:F281)</f>
        <v>0</v>
      </c>
      <c r="G276" s="11">
        <f>SUM(G277:G281)</f>
        <v>1006.9578700000001</v>
      </c>
      <c r="H276" s="11">
        <f>SUM(H277:H281)</f>
        <v>5320.8</v>
      </c>
      <c r="I276" s="11">
        <f>SUM(I277:I281)</f>
        <v>1704</v>
      </c>
      <c r="J276" s="7">
        <f t="shared" si="22"/>
        <v>9594.9578700000002</v>
      </c>
      <c r="K276" s="5"/>
    </row>
    <row r="277" spans="1:11" ht="16.95" customHeight="1" x14ac:dyDescent="0.25">
      <c r="A277" s="97"/>
      <c r="B277" s="95"/>
      <c r="C277" s="5" t="s">
        <v>15</v>
      </c>
      <c r="D277" s="5"/>
      <c r="E277" s="8"/>
      <c r="F277" s="8"/>
      <c r="G277" s="15"/>
      <c r="H277" s="15"/>
      <c r="I277" s="15"/>
      <c r="J277" s="7">
        <f t="shared" si="22"/>
        <v>0</v>
      </c>
      <c r="K277" s="5"/>
    </row>
    <row r="278" spans="1:11" ht="16.95" customHeight="1" x14ac:dyDescent="0.25">
      <c r="A278" s="97"/>
      <c r="B278" s="95"/>
      <c r="C278" s="5" t="s">
        <v>16</v>
      </c>
      <c r="D278" s="5"/>
      <c r="E278" s="8">
        <v>1403.2</v>
      </c>
      <c r="F278" s="8"/>
      <c r="G278" s="15">
        <v>896.19248000000005</v>
      </c>
      <c r="H278" s="15">
        <v>5320.8</v>
      </c>
      <c r="I278" s="15">
        <v>1704</v>
      </c>
      <c r="J278" s="7">
        <f t="shared" si="22"/>
        <v>9324.1924799999997</v>
      </c>
      <c r="K278" s="5"/>
    </row>
    <row r="279" spans="1:11" ht="16.95" customHeight="1" x14ac:dyDescent="0.25">
      <c r="A279" s="97"/>
      <c r="B279" s="95"/>
      <c r="C279" s="5" t="s">
        <v>17</v>
      </c>
      <c r="D279" s="5"/>
      <c r="E279" s="8"/>
      <c r="F279" s="8"/>
      <c r="G279" s="15"/>
      <c r="H279" s="15"/>
      <c r="I279" s="15"/>
      <c r="J279" s="7">
        <f t="shared" si="22"/>
        <v>0</v>
      </c>
      <c r="K279" s="5"/>
    </row>
    <row r="280" spans="1:11" ht="16.95" customHeight="1" x14ac:dyDescent="0.25">
      <c r="A280" s="97"/>
      <c r="B280" s="95"/>
      <c r="C280" s="5" t="s">
        <v>45</v>
      </c>
      <c r="D280" s="5"/>
      <c r="E280" s="8"/>
      <c r="F280" s="8"/>
      <c r="G280" s="15"/>
      <c r="H280" s="15"/>
      <c r="I280" s="15"/>
      <c r="J280" s="7">
        <f t="shared" si="22"/>
        <v>0</v>
      </c>
      <c r="K280" s="5"/>
    </row>
    <row r="281" spans="1:11" ht="24.6" customHeight="1" x14ac:dyDescent="0.25">
      <c r="A281" s="97"/>
      <c r="B281" s="96"/>
      <c r="C281" s="5" t="s">
        <v>19</v>
      </c>
      <c r="D281" s="5" t="s">
        <v>14</v>
      </c>
      <c r="E281" s="8">
        <v>160</v>
      </c>
      <c r="F281" s="8"/>
      <c r="G281" s="15">
        <v>110.76539</v>
      </c>
      <c r="H281" s="15"/>
      <c r="I281" s="15"/>
      <c r="J281" s="7">
        <f t="shared" si="22"/>
        <v>270.76539000000002</v>
      </c>
      <c r="K281" s="5"/>
    </row>
    <row r="282" spans="1:11" ht="16.95" customHeight="1" x14ac:dyDescent="0.25">
      <c r="A282" s="97" t="s">
        <v>49</v>
      </c>
      <c r="B282" s="94" t="s">
        <v>84</v>
      </c>
      <c r="C282" s="6" t="s">
        <v>13</v>
      </c>
      <c r="D282" s="6" t="s">
        <v>14</v>
      </c>
      <c r="E282" s="7">
        <f>SUM(E283:E287)</f>
        <v>1563.2</v>
      </c>
      <c r="F282" s="7">
        <f>SUM(F283:F287)</f>
        <v>0</v>
      </c>
      <c r="G282" s="11">
        <f>SUM(G283:G287)</f>
        <v>1525.5869400000001</v>
      </c>
      <c r="H282" s="11">
        <f>SUM(H283:H287)</f>
        <v>0</v>
      </c>
      <c r="I282" s="11">
        <f>SUM(I283:I287)</f>
        <v>0</v>
      </c>
      <c r="J282" s="7">
        <f t="shared" si="22"/>
        <v>3088.78694</v>
      </c>
      <c r="K282" s="5"/>
    </row>
    <row r="283" spans="1:11" ht="16.95" customHeight="1" x14ac:dyDescent="0.25">
      <c r="A283" s="97"/>
      <c r="B283" s="95"/>
      <c r="C283" s="5" t="s">
        <v>15</v>
      </c>
      <c r="D283" s="5"/>
      <c r="E283" s="8"/>
      <c r="F283" s="8"/>
      <c r="G283" s="15"/>
      <c r="H283" s="15"/>
      <c r="I283" s="15"/>
      <c r="J283" s="7">
        <f t="shared" si="22"/>
        <v>0</v>
      </c>
      <c r="K283" s="5"/>
    </row>
    <row r="284" spans="1:11" ht="16.95" customHeight="1" x14ac:dyDescent="0.25">
      <c r="A284" s="97"/>
      <c r="B284" s="95"/>
      <c r="C284" s="5" t="s">
        <v>16</v>
      </c>
      <c r="D284" s="5"/>
      <c r="E284" s="8">
        <v>1403.2</v>
      </c>
      <c r="F284" s="8"/>
      <c r="G284" s="15">
        <v>1357.7723100000001</v>
      </c>
      <c r="H284" s="15"/>
      <c r="I284" s="15"/>
      <c r="J284" s="7">
        <f t="shared" si="22"/>
        <v>2760.9723100000001</v>
      </c>
      <c r="K284" s="5"/>
    </row>
    <row r="285" spans="1:11" ht="16.95" customHeight="1" x14ac:dyDescent="0.25">
      <c r="A285" s="97"/>
      <c r="B285" s="95"/>
      <c r="C285" s="5" t="s">
        <v>17</v>
      </c>
      <c r="D285" s="5"/>
      <c r="E285" s="8"/>
      <c r="F285" s="8"/>
      <c r="G285" s="15"/>
      <c r="H285" s="15"/>
      <c r="I285" s="15"/>
      <c r="J285" s="7">
        <f t="shared" si="22"/>
        <v>0</v>
      </c>
      <c r="K285" s="5"/>
    </row>
    <row r="286" spans="1:11" ht="16.95" customHeight="1" x14ac:dyDescent="0.25">
      <c r="A286" s="97"/>
      <c r="B286" s="95"/>
      <c r="C286" s="5" t="s">
        <v>45</v>
      </c>
      <c r="D286" s="5"/>
      <c r="E286" s="8"/>
      <c r="F286" s="8"/>
      <c r="G286" s="15"/>
      <c r="H286" s="15"/>
      <c r="I286" s="15"/>
      <c r="J286" s="7">
        <f t="shared" si="22"/>
        <v>0</v>
      </c>
      <c r="K286" s="5"/>
    </row>
    <row r="287" spans="1:11" ht="49.8" customHeight="1" x14ac:dyDescent="0.25">
      <c r="A287" s="97"/>
      <c r="B287" s="96"/>
      <c r="C287" s="5" t="s">
        <v>19</v>
      </c>
      <c r="D287" s="5" t="s">
        <v>14</v>
      </c>
      <c r="E287" s="8">
        <v>160</v>
      </c>
      <c r="F287" s="8"/>
      <c r="G287" s="15">
        <v>167.81462999999999</v>
      </c>
      <c r="H287" s="15"/>
      <c r="I287" s="15"/>
      <c r="J287" s="7">
        <f t="shared" ref="J287" si="30">SUM(E287:I287)</f>
        <v>327.81462999999997</v>
      </c>
      <c r="K287" s="5"/>
    </row>
    <row r="288" spans="1:11" ht="16.95" customHeight="1" x14ac:dyDescent="0.25">
      <c r="A288" s="103" t="s">
        <v>85</v>
      </c>
      <c r="B288" s="77" t="s">
        <v>86</v>
      </c>
      <c r="C288" s="6" t="s">
        <v>13</v>
      </c>
      <c r="D288" s="6" t="s">
        <v>14</v>
      </c>
      <c r="E288" s="8"/>
      <c r="F288" s="8"/>
      <c r="G288" s="11">
        <f>SUM(G289:G293)</f>
        <v>746.90000000000009</v>
      </c>
      <c r="H288" s="15"/>
      <c r="I288" s="15"/>
      <c r="J288" s="7">
        <f>SUM(E288:I288)</f>
        <v>746.90000000000009</v>
      </c>
      <c r="K288" s="5"/>
    </row>
    <row r="289" spans="1:11" ht="16.95" customHeight="1" x14ac:dyDescent="0.25">
      <c r="A289" s="103"/>
      <c r="B289" s="78"/>
      <c r="C289" s="5" t="s">
        <v>15</v>
      </c>
      <c r="D289" s="5"/>
      <c r="E289" s="8"/>
      <c r="F289" s="8"/>
      <c r="G289" s="15"/>
      <c r="H289" s="15"/>
      <c r="I289" s="15"/>
      <c r="J289" s="7">
        <f t="shared" ref="J289:J352" si="31">SUM(E289:I289)</f>
        <v>0</v>
      </c>
      <c r="K289" s="5"/>
    </row>
    <row r="290" spans="1:11" ht="16.95" customHeight="1" x14ac:dyDescent="0.25">
      <c r="A290" s="103"/>
      <c r="B290" s="78"/>
      <c r="C290" s="5" t="s">
        <v>16</v>
      </c>
      <c r="D290" s="5"/>
      <c r="E290" s="8"/>
      <c r="F290" s="8"/>
      <c r="G290" s="37">
        <v>664.7</v>
      </c>
      <c r="H290" s="15"/>
      <c r="I290" s="15"/>
      <c r="J290" s="7">
        <f t="shared" si="31"/>
        <v>664.7</v>
      </c>
      <c r="K290" s="5"/>
    </row>
    <row r="291" spans="1:11" ht="16.95" customHeight="1" x14ac:dyDescent="0.25">
      <c r="A291" s="103"/>
      <c r="B291" s="78"/>
      <c r="C291" s="5" t="s">
        <v>17</v>
      </c>
      <c r="D291" s="5"/>
      <c r="E291" s="8"/>
      <c r="F291" s="8"/>
      <c r="G291" s="15"/>
      <c r="H291" s="15"/>
      <c r="I291" s="15"/>
      <c r="J291" s="7">
        <f t="shared" si="31"/>
        <v>0</v>
      </c>
      <c r="K291" s="5"/>
    </row>
    <row r="292" spans="1:11" ht="16.95" customHeight="1" x14ac:dyDescent="0.25">
      <c r="A292" s="103"/>
      <c r="B292" s="78"/>
      <c r="C292" s="5" t="s">
        <v>45</v>
      </c>
      <c r="D292" s="5"/>
      <c r="E292" s="8"/>
      <c r="F292" s="8"/>
      <c r="G292" s="15"/>
      <c r="H292" s="15"/>
      <c r="I292" s="15"/>
      <c r="J292" s="7">
        <f t="shared" si="31"/>
        <v>0</v>
      </c>
      <c r="K292" s="5"/>
    </row>
    <row r="293" spans="1:11" ht="27" customHeight="1" x14ac:dyDescent="0.25">
      <c r="A293" s="103"/>
      <c r="B293" s="79"/>
      <c r="C293" s="5" t="s">
        <v>19</v>
      </c>
      <c r="D293" s="5" t="s">
        <v>14</v>
      </c>
      <c r="E293" s="8"/>
      <c r="F293" s="8"/>
      <c r="G293" s="15">
        <v>82.2</v>
      </c>
      <c r="H293" s="15"/>
      <c r="I293" s="15"/>
      <c r="J293" s="7">
        <f t="shared" si="31"/>
        <v>82.2</v>
      </c>
      <c r="K293" s="5"/>
    </row>
    <row r="294" spans="1:11" x14ac:dyDescent="0.25">
      <c r="A294" s="97" t="s">
        <v>47</v>
      </c>
      <c r="B294" s="77" t="s">
        <v>87</v>
      </c>
      <c r="C294" s="6" t="s">
        <v>13</v>
      </c>
      <c r="D294" s="6" t="s">
        <v>14</v>
      </c>
      <c r="E294" s="7">
        <f>SUM(E295:E299)</f>
        <v>0</v>
      </c>
      <c r="F294" s="7">
        <f>SUM(F295:F299)</f>
        <v>2511</v>
      </c>
      <c r="G294" s="11">
        <f>SUM(G295:G299)</f>
        <v>138.69999999999999</v>
      </c>
      <c r="H294" s="11">
        <f>SUM(H295:H299)</f>
        <v>2000</v>
      </c>
      <c r="I294" s="11">
        <f>SUM(I295:I299)</f>
        <v>2000</v>
      </c>
      <c r="J294" s="7">
        <f t="shared" si="31"/>
        <v>6649.7</v>
      </c>
      <c r="K294" s="5"/>
    </row>
    <row r="295" spans="1:11" x14ac:dyDescent="0.25">
      <c r="A295" s="97"/>
      <c r="B295" s="78"/>
      <c r="C295" s="5" t="s">
        <v>15</v>
      </c>
      <c r="D295" s="5"/>
      <c r="E295" s="8"/>
      <c r="F295" s="8"/>
      <c r="G295" s="15"/>
      <c r="H295" s="15"/>
      <c r="I295" s="15"/>
      <c r="J295" s="7">
        <f t="shared" si="31"/>
        <v>0</v>
      </c>
      <c r="K295" s="5"/>
    </row>
    <row r="296" spans="1:11" x14ac:dyDescent="0.25">
      <c r="A296" s="97"/>
      <c r="B296" s="78"/>
      <c r="C296" s="5" t="s">
        <v>16</v>
      </c>
      <c r="D296" s="5"/>
      <c r="E296" s="8"/>
      <c r="F296" s="8"/>
      <c r="G296" s="15"/>
      <c r="H296" s="15"/>
      <c r="I296" s="15"/>
      <c r="J296" s="7">
        <f t="shared" si="31"/>
        <v>0</v>
      </c>
      <c r="K296" s="5"/>
    </row>
    <row r="297" spans="1:11" x14ac:dyDescent="0.25">
      <c r="A297" s="97"/>
      <c r="B297" s="78"/>
      <c r="C297" s="5" t="s">
        <v>17</v>
      </c>
      <c r="D297" s="5"/>
      <c r="E297" s="8"/>
      <c r="F297" s="8"/>
      <c r="G297" s="15"/>
      <c r="H297" s="15"/>
      <c r="I297" s="15"/>
      <c r="J297" s="7">
        <f t="shared" si="31"/>
        <v>0</v>
      </c>
      <c r="K297" s="5"/>
    </row>
    <row r="298" spans="1:11" x14ac:dyDescent="0.25">
      <c r="A298" s="97"/>
      <c r="B298" s="78"/>
      <c r="C298" s="5" t="s">
        <v>45</v>
      </c>
      <c r="D298" s="5"/>
      <c r="E298" s="8"/>
      <c r="F298" s="8"/>
      <c r="G298" s="15"/>
      <c r="H298" s="15"/>
      <c r="I298" s="15"/>
      <c r="J298" s="7">
        <f t="shared" si="31"/>
        <v>0</v>
      </c>
      <c r="K298" s="5"/>
    </row>
    <row r="299" spans="1:11" ht="13.95" customHeight="1" x14ac:dyDescent="0.25">
      <c r="A299" s="97"/>
      <c r="B299" s="79"/>
      <c r="C299" s="5" t="s">
        <v>19</v>
      </c>
      <c r="D299" s="5" t="s">
        <v>14</v>
      </c>
      <c r="E299" s="8">
        <v>0</v>
      </c>
      <c r="F299" s="8">
        <v>2511</v>
      </c>
      <c r="G299" s="15">
        <v>138.69999999999999</v>
      </c>
      <c r="H299" s="15">
        <v>2000</v>
      </c>
      <c r="I299" s="15">
        <v>2000</v>
      </c>
      <c r="J299" s="7">
        <f t="shared" si="31"/>
        <v>6649.7</v>
      </c>
      <c r="K299" s="5"/>
    </row>
    <row r="300" spans="1:11" ht="13.2" customHeight="1" x14ac:dyDescent="0.25">
      <c r="A300" s="97" t="s">
        <v>49</v>
      </c>
      <c r="B300" s="77" t="s">
        <v>88</v>
      </c>
      <c r="C300" s="6" t="s">
        <v>13</v>
      </c>
      <c r="D300" s="6" t="s">
        <v>14</v>
      </c>
      <c r="E300" s="7">
        <f>SUM(E301:E305)</f>
        <v>2613.4</v>
      </c>
      <c r="F300" s="7">
        <f>SUM(F301:F305)</f>
        <v>0</v>
      </c>
      <c r="G300" s="11">
        <f>SUM(G301:G305)</f>
        <v>0</v>
      </c>
      <c r="H300" s="11">
        <f>SUM(H301:H305)</f>
        <v>0</v>
      </c>
      <c r="I300" s="11">
        <f>SUM(I301:I305)</f>
        <v>0</v>
      </c>
      <c r="J300" s="7">
        <f t="shared" si="31"/>
        <v>2613.4</v>
      </c>
      <c r="K300" s="5"/>
    </row>
    <row r="301" spans="1:11" x14ac:dyDescent="0.25">
      <c r="A301" s="97"/>
      <c r="B301" s="78"/>
      <c r="C301" s="5" t="s">
        <v>15</v>
      </c>
      <c r="D301" s="5"/>
      <c r="E301" s="8"/>
      <c r="F301" s="8"/>
      <c r="G301" s="15"/>
      <c r="H301" s="15"/>
      <c r="I301" s="15"/>
      <c r="J301" s="7">
        <f t="shared" si="31"/>
        <v>0</v>
      </c>
      <c r="K301" s="5"/>
    </row>
    <row r="302" spans="1:11" x14ac:dyDescent="0.25">
      <c r="A302" s="97"/>
      <c r="B302" s="78"/>
      <c r="C302" s="5" t="s">
        <v>16</v>
      </c>
      <c r="D302" s="5"/>
      <c r="E302" s="8">
        <v>1158.4000000000001</v>
      </c>
      <c r="F302" s="8"/>
      <c r="G302" s="37"/>
      <c r="H302" s="15"/>
      <c r="I302" s="15"/>
      <c r="J302" s="7">
        <f t="shared" si="31"/>
        <v>1158.4000000000001</v>
      </c>
      <c r="K302" s="5"/>
    </row>
    <row r="303" spans="1:11" x14ac:dyDescent="0.25">
      <c r="A303" s="97"/>
      <c r="B303" s="78"/>
      <c r="C303" s="5" t="s">
        <v>17</v>
      </c>
      <c r="D303" s="5"/>
      <c r="E303" s="8"/>
      <c r="F303" s="8"/>
      <c r="G303" s="15"/>
      <c r="H303" s="15"/>
      <c r="I303" s="15"/>
      <c r="J303" s="7">
        <f t="shared" si="31"/>
        <v>0</v>
      </c>
      <c r="K303" s="5"/>
    </row>
    <row r="304" spans="1:11" x14ac:dyDescent="0.25">
      <c r="A304" s="97"/>
      <c r="B304" s="78"/>
      <c r="C304" s="5" t="s">
        <v>45</v>
      </c>
      <c r="D304" s="5"/>
      <c r="E304" s="8"/>
      <c r="F304" s="8"/>
      <c r="G304" s="15"/>
      <c r="H304" s="15"/>
      <c r="I304" s="15"/>
      <c r="J304" s="7">
        <f t="shared" si="31"/>
        <v>0</v>
      </c>
      <c r="K304" s="5"/>
    </row>
    <row r="305" spans="1:11" x14ac:dyDescent="0.25">
      <c r="A305" s="97"/>
      <c r="B305" s="79"/>
      <c r="C305" s="5" t="s">
        <v>19</v>
      </c>
      <c r="D305" s="5" t="s">
        <v>14</v>
      </c>
      <c r="E305" s="8">
        <v>1455</v>
      </c>
      <c r="F305" s="8">
        <v>0</v>
      </c>
      <c r="G305" s="15"/>
      <c r="H305" s="15"/>
      <c r="I305" s="15"/>
      <c r="J305" s="7">
        <f t="shared" si="31"/>
        <v>1455</v>
      </c>
      <c r="K305" s="5"/>
    </row>
    <row r="306" spans="1:11" ht="13.2" customHeight="1" x14ac:dyDescent="0.25">
      <c r="A306" s="97" t="s">
        <v>52</v>
      </c>
      <c r="B306" s="77" t="s">
        <v>89</v>
      </c>
      <c r="C306" s="6" t="s">
        <v>13</v>
      </c>
      <c r="D306" s="6" t="s">
        <v>14</v>
      </c>
      <c r="E306" s="7">
        <f>SUM(E307:E311)</f>
        <v>1194</v>
      </c>
      <c r="F306" s="7">
        <f>SUM(F307:F311)</f>
        <v>3485.8</v>
      </c>
      <c r="G306" s="11">
        <f>SUM(G307:G311)</f>
        <v>1999.1</v>
      </c>
      <c r="H306" s="11">
        <f>SUM(H307:H311)</f>
        <v>0</v>
      </c>
      <c r="I306" s="11">
        <f>SUM(I307:I311)</f>
        <v>0</v>
      </c>
      <c r="J306" s="7">
        <f t="shared" si="31"/>
        <v>6678.9</v>
      </c>
      <c r="K306" s="5"/>
    </row>
    <row r="307" spans="1:11" x14ac:dyDescent="0.25">
      <c r="A307" s="97"/>
      <c r="B307" s="78"/>
      <c r="C307" s="5" t="s">
        <v>15</v>
      </c>
      <c r="D307" s="5"/>
      <c r="E307" s="17"/>
      <c r="F307" s="17"/>
      <c r="G307" s="37"/>
      <c r="H307" s="37"/>
      <c r="I307" s="37"/>
      <c r="J307" s="7">
        <f t="shared" si="31"/>
        <v>0</v>
      </c>
      <c r="K307" s="5"/>
    </row>
    <row r="308" spans="1:11" x14ac:dyDescent="0.25">
      <c r="A308" s="97"/>
      <c r="B308" s="78"/>
      <c r="C308" s="5" t="s">
        <v>16</v>
      </c>
      <c r="D308" s="5"/>
      <c r="E308" s="17">
        <v>1064</v>
      </c>
      <c r="F308" s="8">
        <v>1028.8</v>
      </c>
      <c r="G308" s="37">
        <v>1068.0999999999999</v>
      </c>
      <c r="H308" s="37"/>
      <c r="I308" s="37"/>
      <c r="J308" s="7">
        <f t="shared" si="31"/>
        <v>3160.9</v>
      </c>
      <c r="K308" s="5"/>
    </row>
    <row r="309" spans="1:11" x14ac:dyDescent="0.25">
      <c r="A309" s="97"/>
      <c r="B309" s="78"/>
      <c r="C309" s="5" t="s">
        <v>17</v>
      </c>
      <c r="D309" s="5"/>
      <c r="E309" s="17"/>
      <c r="F309" s="8"/>
      <c r="G309" s="37"/>
      <c r="H309" s="37"/>
      <c r="I309" s="37"/>
      <c r="J309" s="7">
        <f t="shared" si="31"/>
        <v>0</v>
      </c>
      <c r="K309" s="5"/>
    </row>
    <row r="310" spans="1:11" x14ac:dyDescent="0.25">
      <c r="A310" s="97"/>
      <c r="B310" s="78"/>
      <c r="C310" s="5" t="s">
        <v>45</v>
      </c>
      <c r="D310" s="5"/>
      <c r="E310" s="17"/>
      <c r="F310" s="8"/>
      <c r="G310" s="37"/>
      <c r="H310" s="37"/>
      <c r="I310" s="37"/>
      <c r="J310" s="7">
        <f t="shared" si="31"/>
        <v>0</v>
      </c>
      <c r="K310" s="5"/>
    </row>
    <row r="311" spans="1:11" ht="26.4" customHeight="1" x14ac:dyDescent="0.25">
      <c r="A311" s="97"/>
      <c r="B311" s="79"/>
      <c r="C311" s="5" t="s">
        <v>19</v>
      </c>
      <c r="D311" s="5" t="s">
        <v>14</v>
      </c>
      <c r="E311" s="8">
        <v>130</v>
      </c>
      <c r="F311" s="8">
        <v>2457</v>
      </c>
      <c r="G311" s="15">
        <v>931</v>
      </c>
      <c r="H311" s="15"/>
      <c r="I311" s="15"/>
      <c r="J311" s="7">
        <f t="shared" si="31"/>
        <v>3518</v>
      </c>
      <c r="K311" s="5"/>
    </row>
    <row r="312" spans="1:11" ht="13.2" customHeight="1" x14ac:dyDescent="0.25">
      <c r="A312" s="97" t="s">
        <v>54</v>
      </c>
      <c r="B312" s="77" t="s">
        <v>90</v>
      </c>
      <c r="C312" s="6" t="s">
        <v>13</v>
      </c>
      <c r="D312" s="6" t="s">
        <v>14</v>
      </c>
      <c r="E312" s="7">
        <f>SUM(E313:E317)</f>
        <v>427</v>
      </c>
      <c r="F312" s="7">
        <f>SUM(F313:F317)</f>
        <v>200</v>
      </c>
      <c r="G312" s="11">
        <f>SUM(G313:G317)</f>
        <v>203.8</v>
      </c>
      <c r="H312" s="11">
        <f>SUM(H313:H317)</f>
        <v>300</v>
      </c>
      <c r="I312" s="11">
        <f>SUM(I313:I317)</f>
        <v>300</v>
      </c>
      <c r="J312" s="7">
        <f t="shared" si="31"/>
        <v>1430.8</v>
      </c>
      <c r="K312" s="5"/>
    </row>
    <row r="313" spans="1:11" x14ac:dyDescent="0.25">
      <c r="A313" s="97"/>
      <c r="B313" s="78"/>
      <c r="C313" s="5" t="s">
        <v>15</v>
      </c>
      <c r="D313" s="5"/>
      <c r="E313" s="17"/>
      <c r="F313" s="17"/>
      <c r="G313" s="37"/>
      <c r="H313" s="37"/>
      <c r="I313" s="37"/>
      <c r="J313" s="7">
        <f t="shared" si="31"/>
        <v>0</v>
      </c>
      <c r="K313" s="5"/>
    </row>
    <row r="314" spans="1:11" x14ac:dyDescent="0.25">
      <c r="A314" s="97"/>
      <c r="B314" s="78"/>
      <c r="C314" s="5" t="s">
        <v>16</v>
      </c>
      <c r="D314" s="5"/>
      <c r="E314" s="17"/>
      <c r="F314" s="17"/>
      <c r="G314" s="37"/>
      <c r="H314" s="37"/>
      <c r="I314" s="37"/>
      <c r="J314" s="7">
        <f t="shared" si="31"/>
        <v>0</v>
      </c>
      <c r="K314" s="5"/>
    </row>
    <row r="315" spans="1:11" x14ac:dyDescent="0.25">
      <c r="A315" s="97"/>
      <c r="B315" s="78"/>
      <c r="C315" s="5" t="s">
        <v>17</v>
      </c>
      <c r="D315" s="5"/>
      <c r="E315" s="17"/>
      <c r="F315" s="17"/>
      <c r="G315" s="37"/>
      <c r="H315" s="37"/>
      <c r="I315" s="37"/>
      <c r="J315" s="7">
        <f t="shared" si="31"/>
        <v>0</v>
      </c>
      <c r="K315" s="5"/>
    </row>
    <row r="316" spans="1:11" x14ac:dyDescent="0.25">
      <c r="A316" s="97"/>
      <c r="B316" s="78"/>
      <c r="C316" s="5" t="s">
        <v>45</v>
      </c>
      <c r="D316" s="5"/>
      <c r="E316" s="17"/>
      <c r="F316" s="17"/>
      <c r="G316" s="37"/>
      <c r="H316" s="37"/>
      <c r="I316" s="37"/>
      <c r="J316" s="7">
        <f t="shared" si="31"/>
        <v>0</v>
      </c>
      <c r="K316" s="5"/>
    </row>
    <row r="317" spans="1:11" x14ac:dyDescent="0.25">
      <c r="A317" s="97"/>
      <c r="B317" s="79"/>
      <c r="C317" s="5" t="s">
        <v>19</v>
      </c>
      <c r="D317" s="5" t="s">
        <v>14</v>
      </c>
      <c r="E317" s="17">
        <v>427</v>
      </c>
      <c r="F317" s="17">
        <v>200</v>
      </c>
      <c r="G317" s="37">
        <v>203.8</v>
      </c>
      <c r="H317" s="37">
        <v>300</v>
      </c>
      <c r="I317" s="37">
        <v>300</v>
      </c>
      <c r="J317" s="7">
        <f t="shared" si="31"/>
        <v>1430.8</v>
      </c>
      <c r="K317" s="5"/>
    </row>
    <row r="318" spans="1:11" ht="13.2" customHeight="1" x14ac:dyDescent="0.25">
      <c r="A318" s="98"/>
      <c r="B318" s="99" t="s">
        <v>91</v>
      </c>
      <c r="C318" s="6" t="s">
        <v>13</v>
      </c>
      <c r="D318" s="6" t="s">
        <v>14</v>
      </c>
      <c r="E318" s="18">
        <f>SUM(E319:E323)</f>
        <v>4466.7999999999993</v>
      </c>
      <c r="F318" s="18">
        <f>SUM(F319:F323)</f>
        <v>9180.6999999999989</v>
      </c>
      <c r="G318" s="39">
        <f>SUM(G319:G323)</f>
        <v>23787.888999999996</v>
      </c>
      <c r="H318" s="39">
        <f>SUM(H319:H323)</f>
        <v>6802.4</v>
      </c>
      <c r="I318" s="39">
        <f>SUM(I319:I323)</f>
        <v>9723.5</v>
      </c>
      <c r="J318" s="7">
        <f t="shared" si="31"/>
        <v>53961.288999999997</v>
      </c>
      <c r="K318" s="5"/>
    </row>
    <row r="319" spans="1:11" ht="12.75" customHeight="1" x14ac:dyDescent="0.25">
      <c r="A319" s="98"/>
      <c r="B319" s="99"/>
      <c r="C319" s="6" t="s">
        <v>15</v>
      </c>
      <c r="D319" s="5"/>
      <c r="E319" s="19">
        <f t="shared" ref="E319:I323" si="32">E325+E373</f>
        <v>0</v>
      </c>
      <c r="F319" s="19">
        <f t="shared" si="32"/>
        <v>0</v>
      </c>
      <c r="G319" s="40">
        <f t="shared" si="32"/>
        <v>111.63500000000001</v>
      </c>
      <c r="H319" s="40">
        <f t="shared" si="32"/>
        <v>0</v>
      </c>
      <c r="I319" s="40">
        <f t="shared" si="32"/>
        <v>0</v>
      </c>
      <c r="J319" s="7">
        <f t="shared" si="31"/>
        <v>111.63500000000001</v>
      </c>
      <c r="K319" s="5"/>
    </row>
    <row r="320" spans="1:11" ht="12.75" customHeight="1" x14ac:dyDescent="0.25">
      <c r="A320" s="98"/>
      <c r="B320" s="99"/>
      <c r="C320" s="6" t="s">
        <v>16</v>
      </c>
      <c r="D320" s="5"/>
      <c r="E320" s="19">
        <f t="shared" si="32"/>
        <v>1382.4</v>
      </c>
      <c r="F320" s="19">
        <f t="shared" si="32"/>
        <v>0</v>
      </c>
      <c r="G320" s="40">
        <f t="shared" si="32"/>
        <v>19650.481209999998</v>
      </c>
      <c r="H320" s="40">
        <f t="shared" si="32"/>
        <v>2769.7</v>
      </c>
      <c r="I320" s="40">
        <f t="shared" si="32"/>
        <v>6050</v>
      </c>
      <c r="J320" s="7">
        <f t="shared" si="31"/>
        <v>29852.58121</v>
      </c>
      <c r="K320" s="5"/>
    </row>
    <row r="321" spans="1:11" ht="15" customHeight="1" x14ac:dyDescent="0.25">
      <c r="A321" s="98"/>
      <c r="B321" s="99"/>
      <c r="C321" s="6" t="s">
        <v>17</v>
      </c>
      <c r="D321" s="5"/>
      <c r="E321" s="19">
        <f t="shared" si="32"/>
        <v>0</v>
      </c>
      <c r="F321" s="19">
        <f t="shared" si="32"/>
        <v>0</v>
      </c>
      <c r="G321" s="40">
        <f t="shared" si="32"/>
        <v>0</v>
      </c>
      <c r="H321" s="40">
        <f t="shared" si="32"/>
        <v>0</v>
      </c>
      <c r="I321" s="40">
        <f t="shared" si="32"/>
        <v>0</v>
      </c>
      <c r="J321" s="7">
        <f t="shared" si="31"/>
        <v>0</v>
      </c>
      <c r="K321" s="5"/>
    </row>
    <row r="322" spans="1:11" ht="15.75" customHeight="1" x14ac:dyDescent="0.25">
      <c r="A322" s="98"/>
      <c r="B322" s="99"/>
      <c r="C322" s="6" t="s">
        <v>45</v>
      </c>
      <c r="D322" s="5"/>
      <c r="E322" s="19">
        <f t="shared" si="32"/>
        <v>0</v>
      </c>
      <c r="F322" s="19">
        <f t="shared" si="32"/>
        <v>0</v>
      </c>
      <c r="G322" s="40">
        <f t="shared" si="32"/>
        <v>0</v>
      </c>
      <c r="H322" s="40">
        <f t="shared" si="32"/>
        <v>0</v>
      </c>
      <c r="I322" s="40">
        <f t="shared" si="32"/>
        <v>0</v>
      </c>
      <c r="J322" s="7">
        <f t="shared" si="31"/>
        <v>0</v>
      </c>
      <c r="K322" s="5"/>
    </row>
    <row r="323" spans="1:11" ht="12.6" customHeight="1" x14ac:dyDescent="0.25">
      <c r="A323" s="98"/>
      <c r="B323" s="99"/>
      <c r="C323" s="6" t="s">
        <v>19</v>
      </c>
      <c r="D323" s="5" t="s">
        <v>14</v>
      </c>
      <c r="E323" s="18">
        <f t="shared" si="32"/>
        <v>3084.3999999999996</v>
      </c>
      <c r="F323" s="18">
        <f t="shared" si="32"/>
        <v>9180.6999999999989</v>
      </c>
      <c r="G323" s="39">
        <f t="shared" si="32"/>
        <v>4025.77279</v>
      </c>
      <c r="H323" s="39">
        <f t="shared" si="32"/>
        <v>4032.7</v>
      </c>
      <c r="I323" s="39">
        <f t="shared" si="32"/>
        <v>3673.5</v>
      </c>
      <c r="J323" s="7">
        <f t="shared" si="31"/>
        <v>23997.072789999998</v>
      </c>
      <c r="K323" s="5"/>
    </row>
    <row r="324" spans="1:11" x14ac:dyDescent="0.25">
      <c r="A324" s="87">
        <v>1</v>
      </c>
      <c r="B324" s="100" t="s">
        <v>92</v>
      </c>
      <c r="C324" s="5" t="s">
        <v>13</v>
      </c>
      <c r="D324" s="6" t="s">
        <v>14</v>
      </c>
      <c r="E324" s="18">
        <f>SUM(E325:E329)</f>
        <v>2988.7</v>
      </c>
      <c r="F324" s="18">
        <f>SUM(F325:F329)</f>
        <v>7551.0999999999995</v>
      </c>
      <c r="G324" s="39">
        <f>SUM(G325:G329)</f>
        <v>22399.788999999997</v>
      </c>
      <c r="H324" s="39">
        <f>SUM(H325:H329)</f>
        <v>4958.8999999999996</v>
      </c>
      <c r="I324" s="39">
        <f>SUM(I325:I329)</f>
        <v>1830</v>
      </c>
      <c r="J324" s="7">
        <f t="shared" si="31"/>
        <v>39728.488999999994</v>
      </c>
      <c r="K324" s="5"/>
    </row>
    <row r="325" spans="1:11" x14ac:dyDescent="0.25">
      <c r="A325" s="88"/>
      <c r="B325" s="101"/>
      <c r="C325" s="5" t="s">
        <v>15</v>
      </c>
      <c r="D325" s="5"/>
      <c r="E325" s="18">
        <f t="shared" ref="E325:F328" si="33">E331+E337+E343</f>
        <v>0</v>
      </c>
      <c r="F325" s="18">
        <f t="shared" si="33"/>
        <v>0</v>
      </c>
      <c r="G325" s="39">
        <f>G331+G337+G343+G349+G355+G361+G367</f>
        <v>111.63500000000001</v>
      </c>
      <c r="H325" s="39">
        <f>H331+H337+H343+H349+H355+H367</f>
        <v>0</v>
      </c>
      <c r="I325" s="39">
        <f>I331+I337+I343+I349+I355+I367</f>
        <v>0</v>
      </c>
      <c r="J325" s="7">
        <f t="shared" si="31"/>
        <v>111.63500000000001</v>
      </c>
      <c r="K325" s="5"/>
    </row>
    <row r="326" spans="1:11" x14ac:dyDescent="0.25">
      <c r="A326" s="88"/>
      <c r="B326" s="101"/>
      <c r="C326" s="5" t="s">
        <v>16</v>
      </c>
      <c r="D326" s="5"/>
      <c r="E326" s="18">
        <f t="shared" si="33"/>
        <v>1382.4</v>
      </c>
      <c r="F326" s="18">
        <f t="shared" si="33"/>
        <v>0</v>
      </c>
      <c r="G326" s="39">
        <f t="shared" ref="F326:G329" si="34">G332+G338+G344+G350+G356+G362+G368</f>
        <v>19650.481209999998</v>
      </c>
      <c r="H326" s="39">
        <f t="shared" ref="H326:I326" si="35">H332+H338+H344+H350+H356+H368</f>
        <v>2769.7</v>
      </c>
      <c r="I326" s="39">
        <f t="shared" si="35"/>
        <v>0</v>
      </c>
      <c r="J326" s="7">
        <f t="shared" si="31"/>
        <v>23802.58121</v>
      </c>
      <c r="K326" s="5"/>
    </row>
    <row r="327" spans="1:11" x14ac:dyDescent="0.25">
      <c r="A327" s="88"/>
      <c r="B327" s="101"/>
      <c r="C327" s="5" t="s">
        <v>17</v>
      </c>
      <c r="D327" s="5"/>
      <c r="E327" s="18">
        <f t="shared" si="33"/>
        <v>0</v>
      </c>
      <c r="F327" s="18">
        <f t="shared" si="33"/>
        <v>0</v>
      </c>
      <c r="G327" s="39">
        <f t="shared" si="34"/>
        <v>0</v>
      </c>
      <c r="H327" s="39">
        <f t="shared" ref="H327:I327" si="36">H333+H339+H345+H351+H357+H369</f>
        <v>0</v>
      </c>
      <c r="I327" s="39">
        <f t="shared" si="36"/>
        <v>0</v>
      </c>
      <c r="J327" s="7">
        <f t="shared" si="31"/>
        <v>0</v>
      </c>
      <c r="K327" s="5"/>
    </row>
    <row r="328" spans="1:11" x14ac:dyDescent="0.25">
      <c r="A328" s="88"/>
      <c r="B328" s="101"/>
      <c r="C328" s="5" t="s">
        <v>34</v>
      </c>
      <c r="D328" s="5"/>
      <c r="E328" s="18">
        <f t="shared" si="33"/>
        <v>0</v>
      </c>
      <c r="F328" s="18">
        <f t="shared" si="33"/>
        <v>0</v>
      </c>
      <c r="G328" s="39">
        <f t="shared" si="34"/>
        <v>0</v>
      </c>
      <c r="H328" s="39">
        <f t="shared" ref="H328:I328" si="37">H334+H340+H346+H352+H358+H370</f>
        <v>0</v>
      </c>
      <c r="I328" s="39">
        <f t="shared" si="37"/>
        <v>0</v>
      </c>
      <c r="J328" s="7">
        <f t="shared" si="31"/>
        <v>0</v>
      </c>
      <c r="K328" s="5"/>
    </row>
    <row r="329" spans="1:11" x14ac:dyDescent="0.25">
      <c r="A329" s="89"/>
      <c r="B329" s="102"/>
      <c r="C329" s="5" t="s">
        <v>19</v>
      </c>
      <c r="D329" s="5" t="s">
        <v>14</v>
      </c>
      <c r="E329" s="18">
        <f>E335+E341+E347</f>
        <v>1606.3</v>
      </c>
      <c r="F329" s="18">
        <f t="shared" si="34"/>
        <v>7551.0999999999995</v>
      </c>
      <c r="G329" s="39">
        <f t="shared" si="34"/>
        <v>2637.6727900000001</v>
      </c>
      <c r="H329" s="39">
        <f t="shared" ref="H329:I329" si="38">H335+H341+H347+H353+H359+H371</f>
        <v>2189.1999999999998</v>
      </c>
      <c r="I329" s="39">
        <f t="shared" si="38"/>
        <v>1830</v>
      </c>
      <c r="J329" s="7">
        <f t="shared" si="31"/>
        <v>15814.272789999999</v>
      </c>
      <c r="K329" s="5"/>
    </row>
    <row r="330" spans="1:11" x14ac:dyDescent="0.25">
      <c r="A330" s="74" t="s">
        <v>22</v>
      </c>
      <c r="B330" s="94" t="s">
        <v>93</v>
      </c>
      <c r="C330" s="5" t="s">
        <v>13</v>
      </c>
      <c r="D330" s="6" t="s">
        <v>14</v>
      </c>
      <c r="E330" s="18">
        <f>SUM(E331:E335)</f>
        <v>992.3</v>
      </c>
      <c r="F330" s="18">
        <f>SUM(F331:F335)</f>
        <v>1082.2</v>
      </c>
      <c r="G330" s="39">
        <f>SUM(G331:G335)</f>
        <v>157.6</v>
      </c>
      <c r="H330" s="39">
        <f>SUM(H331:H335)</f>
        <v>1278.4000000000001</v>
      </c>
      <c r="I330" s="39">
        <f>SUM(I331:I335)</f>
        <v>800</v>
      </c>
      <c r="J330" s="7">
        <f t="shared" si="31"/>
        <v>4310.5</v>
      </c>
      <c r="K330" s="5"/>
    </row>
    <row r="331" spans="1:11" x14ac:dyDescent="0.25">
      <c r="A331" s="75"/>
      <c r="B331" s="95"/>
      <c r="C331" s="5" t="s">
        <v>15</v>
      </c>
      <c r="D331" s="5"/>
      <c r="E331" s="9"/>
      <c r="F331" s="9"/>
      <c r="G331" s="20"/>
      <c r="H331" s="20"/>
      <c r="I331" s="20"/>
      <c r="J331" s="7">
        <f t="shared" si="31"/>
        <v>0</v>
      </c>
      <c r="K331" s="5"/>
    </row>
    <row r="332" spans="1:11" x14ac:dyDescent="0.25">
      <c r="A332" s="75"/>
      <c r="B332" s="95"/>
      <c r="C332" s="5" t="s">
        <v>16</v>
      </c>
      <c r="D332" s="5"/>
      <c r="E332" s="9"/>
      <c r="F332" s="9"/>
      <c r="G332" s="20"/>
      <c r="H332" s="20"/>
      <c r="I332" s="20"/>
      <c r="J332" s="7">
        <f t="shared" si="31"/>
        <v>0</v>
      </c>
      <c r="K332" s="5"/>
    </row>
    <row r="333" spans="1:11" x14ac:dyDescent="0.25">
      <c r="A333" s="75"/>
      <c r="B333" s="95"/>
      <c r="C333" s="5" t="s">
        <v>17</v>
      </c>
      <c r="D333" s="5"/>
      <c r="E333" s="9"/>
      <c r="F333" s="9"/>
      <c r="G333" s="20"/>
      <c r="H333" s="20"/>
      <c r="I333" s="20"/>
      <c r="J333" s="7">
        <f t="shared" si="31"/>
        <v>0</v>
      </c>
      <c r="K333" s="5"/>
    </row>
    <row r="334" spans="1:11" ht="12.6" customHeight="1" x14ac:dyDescent="0.25">
      <c r="A334" s="75"/>
      <c r="B334" s="95"/>
      <c r="C334" s="5" t="s">
        <v>45</v>
      </c>
      <c r="D334" s="5"/>
      <c r="E334" s="9"/>
      <c r="F334" s="9"/>
      <c r="G334" s="20"/>
      <c r="H334" s="20"/>
      <c r="I334" s="20"/>
      <c r="J334" s="7">
        <f t="shared" si="31"/>
        <v>0</v>
      </c>
      <c r="K334" s="5"/>
    </row>
    <row r="335" spans="1:11" ht="13.5" customHeight="1" x14ac:dyDescent="0.25">
      <c r="A335" s="76"/>
      <c r="B335" s="96"/>
      <c r="C335" s="5" t="s">
        <v>19</v>
      </c>
      <c r="D335" s="5" t="s">
        <v>14</v>
      </c>
      <c r="E335" s="9">
        <v>992.3</v>
      </c>
      <c r="F335" s="9">
        <v>1082.2</v>
      </c>
      <c r="G335" s="20">
        <v>157.6</v>
      </c>
      <c r="H335" s="20">
        <v>1278.4000000000001</v>
      </c>
      <c r="I335" s="20">
        <v>800</v>
      </c>
      <c r="J335" s="7">
        <f t="shared" si="31"/>
        <v>4310.5</v>
      </c>
      <c r="K335" s="5"/>
    </row>
    <row r="336" spans="1:11" x14ac:dyDescent="0.25">
      <c r="A336" s="74" t="s">
        <v>24</v>
      </c>
      <c r="B336" s="94" t="s">
        <v>94</v>
      </c>
      <c r="C336" s="5" t="s">
        <v>13</v>
      </c>
      <c r="D336" s="6" t="s">
        <v>14</v>
      </c>
      <c r="E336" s="19">
        <f>SUM(E337:E341)</f>
        <v>600</v>
      </c>
      <c r="F336" s="19">
        <f>SUM(F337:F341)</f>
        <v>740</v>
      </c>
      <c r="G336" s="40">
        <f>SUM(G337:G341)</f>
        <v>801.3</v>
      </c>
      <c r="H336" s="40">
        <f>SUM(H337:H341)</f>
        <v>910.8</v>
      </c>
      <c r="I336" s="40">
        <f>SUM(I337:I341)</f>
        <v>1030</v>
      </c>
      <c r="J336" s="7">
        <f t="shared" si="31"/>
        <v>4082.1000000000004</v>
      </c>
      <c r="K336" s="5"/>
    </row>
    <row r="337" spans="1:11" x14ac:dyDescent="0.25">
      <c r="A337" s="75"/>
      <c r="B337" s="95"/>
      <c r="C337" s="5" t="s">
        <v>15</v>
      </c>
      <c r="D337" s="5"/>
      <c r="E337" s="9"/>
      <c r="F337" s="9"/>
      <c r="G337" s="20"/>
      <c r="H337" s="20"/>
      <c r="I337" s="20"/>
      <c r="J337" s="7">
        <f t="shared" si="31"/>
        <v>0</v>
      </c>
      <c r="K337" s="5"/>
    </row>
    <row r="338" spans="1:11" x14ac:dyDescent="0.25">
      <c r="A338" s="75"/>
      <c r="B338" s="95"/>
      <c r="C338" s="5" t="s">
        <v>16</v>
      </c>
      <c r="D338" s="5"/>
      <c r="E338" s="9"/>
      <c r="F338" s="9"/>
      <c r="G338" s="20"/>
      <c r="H338" s="20"/>
      <c r="I338" s="20"/>
      <c r="J338" s="7">
        <f t="shared" si="31"/>
        <v>0</v>
      </c>
      <c r="K338" s="5"/>
    </row>
    <row r="339" spans="1:11" x14ac:dyDescent="0.25">
      <c r="A339" s="75"/>
      <c r="B339" s="95"/>
      <c r="C339" s="5" t="s">
        <v>17</v>
      </c>
      <c r="D339" s="5"/>
      <c r="E339" s="9"/>
      <c r="F339" s="9"/>
      <c r="G339" s="20"/>
      <c r="H339" s="20"/>
      <c r="I339" s="20"/>
      <c r="J339" s="7">
        <f t="shared" si="31"/>
        <v>0</v>
      </c>
      <c r="K339" s="5"/>
    </row>
    <row r="340" spans="1:11" x14ac:dyDescent="0.25">
      <c r="A340" s="75"/>
      <c r="B340" s="95"/>
      <c r="C340" s="5" t="s">
        <v>45</v>
      </c>
      <c r="D340" s="5"/>
      <c r="E340" s="9"/>
      <c r="F340" s="9"/>
      <c r="G340" s="20"/>
      <c r="H340" s="20"/>
      <c r="I340" s="20"/>
      <c r="J340" s="7">
        <f t="shared" si="31"/>
        <v>0</v>
      </c>
      <c r="K340" s="5"/>
    </row>
    <row r="341" spans="1:11" ht="12.75" customHeight="1" x14ac:dyDescent="0.25">
      <c r="A341" s="76"/>
      <c r="B341" s="96"/>
      <c r="C341" s="5" t="s">
        <v>19</v>
      </c>
      <c r="D341" s="5" t="s">
        <v>14</v>
      </c>
      <c r="E341" s="9">
        <v>600</v>
      </c>
      <c r="F341" s="9">
        <v>740</v>
      </c>
      <c r="G341" s="20">
        <v>801.3</v>
      </c>
      <c r="H341" s="20">
        <v>910.8</v>
      </c>
      <c r="I341" s="20">
        <v>1030</v>
      </c>
      <c r="J341" s="7">
        <f t="shared" si="31"/>
        <v>4082.1000000000004</v>
      </c>
      <c r="K341" s="5"/>
    </row>
    <row r="342" spans="1:11" x14ac:dyDescent="0.25">
      <c r="A342" s="74" t="s">
        <v>47</v>
      </c>
      <c r="B342" s="77" t="s">
        <v>95</v>
      </c>
      <c r="C342" s="5" t="s">
        <v>13</v>
      </c>
      <c r="D342" s="6" t="s">
        <v>14</v>
      </c>
      <c r="E342" s="9">
        <f>SUM(E343:E347)</f>
        <v>1396.4</v>
      </c>
      <c r="F342" s="9">
        <f t="shared" ref="F342:H342" si="39">SUM(F343:F347)</f>
        <v>0</v>
      </c>
      <c r="G342" s="41">
        <f t="shared" si="39"/>
        <v>1393.3889999999999</v>
      </c>
      <c r="H342" s="20">
        <f t="shared" si="39"/>
        <v>1083.7</v>
      </c>
      <c r="I342" s="20"/>
      <c r="J342" s="7">
        <f t="shared" si="31"/>
        <v>3873.4889999999996</v>
      </c>
      <c r="K342" s="5"/>
    </row>
    <row r="343" spans="1:11" x14ac:dyDescent="0.25">
      <c r="A343" s="75"/>
      <c r="B343" s="78"/>
      <c r="C343" s="5" t="s">
        <v>15</v>
      </c>
      <c r="D343" s="5"/>
      <c r="E343" s="9"/>
      <c r="F343" s="9"/>
      <c r="G343" s="42">
        <v>111.63500000000001</v>
      </c>
      <c r="H343" s="52"/>
      <c r="I343" s="20"/>
      <c r="J343" s="7">
        <f t="shared" si="31"/>
        <v>111.63500000000001</v>
      </c>
      <c r="K343" s="5"/>
    </row>
    <row r="344" spans="1:11" x14ac:dyDescent="0.25">
      <c r="A344" s="75"/>
      <c r="B344" s="78"/>
      <c r="C344" s="5" t="s">
        <v>16</v>
      </c>
      <c r="D344" s="5"/>
      <c r="E344" s="9">
        <v>1382.4</v>
      </c>
      <c r="F344" s="9"/>
      <c r="G344" s="43">
        <v>1128.4812099999999</v>
      </c>
      <c r="H344" s="53">
        <v>1083.7</v>
      </c>
      <c r="I344" s="20"/>
      <c r="J344" s="7">
        <f t="shared" si="31"/>
        <v>3594.5812100000003</v>
      </c>
      <c r="K344" s="5"/>
    </row>
    <row r="345" spans="1:11" x14ac:dyDescent="0.25">
      <c r="A345" s="75"/>
      <c r="B345" s="78"/>
      <c r="C345" s="5" t="s">
        <v>17</v>
      </c>
      <c r="D345" s="5"/>
      <c r="E345" s="9"/>
      <c r="F345" s="9"/>
      <c r="G345" s="44"/>
      <c r="H345" s="54"/>
      <c r="I345" s="20"/>
      <c r="J345" s="7">
        <f t="shared" si="31"/>
        <v>0</v>
      </c>
      <c r="K345" s="5"/>
    </row>
    <row r="346" spans="1:11" x14ac:dyDescent="0.25">
      <c r="A346" s="75"/>
      <c r="B346" s="78"/>
      <c r="C346" s="5" t="s">
        <v>45</v>
      </c>
      <c r="D346" s="5"/>
      <c r="E346" s="9"/>
      <c r="F346" s="9"/>
      <c r="G346" s="20"/>
      <c r="H346" s="20"/>
      <c r="I346" s="20"/>
      <c r="J346" s="7">
        <f t="shared" si="31"/>
        <v>0</v>
      </c>
      <c r="K346" s="5"/>
    </row>
    <row r="347" spans="1:11" x14ac:dyDescent="0.25">
      <c r="A347" s="76"/>
      <c r="B347" s="79"/>
      <c r="C347" s="5" t="s">
        <v>19</v>
      </c>
      <c r="D347" s="5" t="s">
        <v>14</v>
      </c>
      <c r="E347" s="9">
        <v>14</v>
      </c>
      <c r="F347" s="9"/>
      <c r="G347" s="45">
        <v>153.27278999999999</v>
      </c>
      <c r="H347" s="20"/>
      <c r="I347" s="20"/>
      <c r="J347" s="7">
        <f t="shared" si="31"/>
        <v>167.27278999999999</v>
      </c>
      <c r="K347" s="5"/>
    </row>
    <row r="348" spans="1:11" ht="13.2" customHeight="1" x14ac:dyDescent="0.25">
      <c r="A348" s="74" t="s">
        <v>49</v>
      </c>
      <c r="B348" s="77" t="s">
        <v>117</v>
      </c>
      <c r="C348" s="5" t="s">
        <v>13</v>
      </c>
      <c r="D348" s="6" t="s">
        <v>14</v>
      </c>
      <c r="E348" s="9"/>
      <c r="F348" s="19">
        <f>SUM(F349:F353)</f>
        <v>0</v>
      </c>
      <c r="G348" s="40">
        <f t="shared" ref="G348:I348" si="40">SUM(G349:G353)</f>
        <v>13250</v>
      </c>
      <c r="H348" s="40">
        <f t="shared" si="40"/>
        <v>0</v>
      </c>
      <c r="I348" s="40">
        <f t="shared" si="40"/>
        <v>0</v>
      </c>
      <c r="J348" s="7">
        <f t="shared" si="31"/>
        <v>13250</v>
      </c>
      <c r="K348" s="5"/>
    </row>
    <row r="349" spans="1:11" x14ac:dyDescent="0.25">
      <c r="A349" s="75"/>
      <c r="B349" s="78"/>
      <c r="C349" s="5" t="s">
        <v>15</v>
      </c>
      <c r="D349" s="5"/>
      <c r="E349" s="9"/>
      <c r="F349" s="9"/>
      <c r="G349" s="20"/>
      <c r="H349" s="20"/>
      <c r="I349" s="20"/>
      <c r="J349" s="7">
        <f t="shared" si="31"/>
        <v>0</v>
      </c>
      <c r="K349" s="5"/>
    </row>
    <row r="350" spans="1:11" x14ac:dyDescent="0.25">
      <c r="A350" s="75"/>
      <c r="B350" s="78"/>
      <c r="C350" s="5" t="s">
        <v>16</v>
      </c>
      <c r="D350" s="5"/>
      <c r="E350" s="9"/>
      <c r="F350" s="9"/>
      <c r="G350" s="20">
        <v>11792.5</v>
      </c>
      <c r="H350" s="20"/>
      <c r="I350" s="20"/>
      <c r="J350" s="7">
        <f t="shared" si="31"/>
        <v>11792.5</v>
      </c>
      <c r="K350" s="5"/>
    </row>
    <row r="351" spans="1:11" x14ac:dyDescent="0.25">
      <c r="A351" s="75"/>
      <c r="B351" s="78"/>
      <c r="C351" s="5" t="s">
        <v>17</v>
      </c>
      <c r="D351" s="5"/>
      <c r="E351" s="9"/>
      <c r="F351" s="9"/>
      <c r="G351" s="20"/>
      <c r="H351" s="20"/>
      <c r="I351" s="20"/>
      <c r="J351" s="7">
        <f t="shared" si="31"/>
        <v>0</v>
      </c>
      <c r="K351" s="5"/>
    </row>
    <row r="352" spans="1:11" x14ac:dyDescent="0.25">
      <c r="A352" s="75"/>
      <c r="B352" s="78"/>
      <c r="C352" s="5" t="s">
        <v>45</v>
      </c>
      <c r="D352" s="5"/>
      <c r="E352" s="9"/>
      <c r="F352" s="9"/>
      <c r="G352" s="20"/>
      <c r="H352" s="20"/>
      <c r="I352" s="20"/>
      <c r="J352" s="7">
        <f t="shared" si="31"/>
        <v>0</v>
      </c>
      <c r="K352" s="5"/>
    </row>
    <row r="353" spans="1:11" x14ac:dyDescent="0.25">
      <c r="A353" s="76"/>
      <c r="B353" s="79"/>
      <c r="C353" s="5" t="s">
        <v>19</v>
      </c>
      <c r="D353" s="5" t="s">
        <v>14</v>
      </c>
      <c r="E353" s="9"/>
      <c r="F353" s="9"/>
      <c r="G353" s="20">
        <v>1457.5</v>
      </c>
      <c r="H353" s="20"/>
      <c r="I353" s="20"/>
      <c r="J353" s="7">
        <f t="shared" ref="J353:J416" si="41">SUM(E353:I353)</f>
        <v>1457.5</v>
      </c>
      <c r="K353" s="5"/>
    </row>
    <row r="354" spans="1:11" ht="12.75" customHeight="1" x14ac:dyDescent="0.25">
      <c r="A354" s="74" t="s">
        <v>52</v>
      </c>
      <c r="B354" s="77" t="s">
        <v>96</v>
      </c>
      <c r="C354" s="5" t="s">
        <v>13</v>
      </c>
      <c r="D354" s="6" t="s">
        <v>14</v>
      </c>
      <c r="E354" s="19">
        <f>SUM(E355:E359)</f>
        <v>0</v>
      </c>
      <c r="F354" s="19">
        <f t="shared" ref="F354:I354" si="42">SUM(F355:F359)</f>
        <v>5728.9</v>
      </c>
      <c r="G354" s="40">
        <f t="shared" si="42"/>
        <v>6797.5</v>
      </c>
      <c r="H354" s="40">
        <f t="shared" si="42"/>
        <v>0</v>
      </c>
      <c r="I354" s="40">
        <f t="shared" si="42"/>
        <v>0</v>
      </c>
      <c r="J354" s="7">
        <f>SUM(E354:I354)</f>
        <v>12526.4</v>
      </c>
      <c r="K354" s="5"/>
    </row>
    <row r="355" spans="1:11" x14ac:dyDescent="0.25">
      <c r="A355" s="75"/>
      <c r="B355" s="78"/>
      <c r="C355" s="5" t="s">
        <v>15</v>
      </c>
      <c r="D355" s="5"/>
      <c r="E355" s="9"/>
      <c r="F355" s="9"/>
      <c r="G355" s="20"/>
      <c r="H355" s="20"/>
      <c r="I355" s="20"/>
      <c r="J355" s="7">
        <f t="shared" ref="J355:J359" si="43">SUM(E355:I355)</f>
        <v>0</v>
      </c>
      <c r="K355" s="5"/>
    </row>
    <row r="356" spans="1:11" x14ac:dyDescent="0.25">
      <c r="A356" s="75"/>
      <c r="B356" s="78"/>
      <c r="C356" s="5" t="s">
        <v>16</v>
      </c>
      <c r="D356" s="5"/>
      <c r="E356" s="9"/>
      <c r="F356" s="9"/>
      <c r="G356" s="20">
        <v>6729.5</v>
      </c>
      <c r="H356" s="20"/>
      <c r="I356" s="20"/>
      <c r="J356" s="7">
        <f t="shared" si="43"/>
        <v>6729.5</v>
      </c>
      <c r="K356" s="5"/>
    </row>
    <row r="357" spans="1:11" x14ac:dyDescent="0.25">
      <c r="A357" s="75"/>
      <c r="B357" s="78"/>
      <c r="C357" s="5" t="s">
        <v>17</v>
      </c>
      <c r="D357" s="5"/>
      <c r="E357" s="9"/>
      <c r="F357" s="9"/>
      <c r="G357" s="20"/>
      <c r="H357" s="20"/>
      <c r="I357" s="20"/>
      <c r="J357" s="7">
        <f t="shared" si="43"/>
        <v>0</v>
      </c>
      <c r="K357" s="5"/>
    </row>
    <row r="358" spans="1:11" x14ac:dyDescent="0.25">
      <c r="A358" s="75"/>
      <c r="B358" s="78"/>
      <c r="C358" s="5" t="s">
        <v>45</v>
      </c>
      <c r="D358" s="5"/>
      <c r="E358" s="9"/>
      <c r="F358" s="9"/>
      <c r="G358" s="20"/>
      <c r="H358" s="20"/>
      <c r="I358" s="20"/>
      <c r="J358" s="7">
        <f t="shared" si="43"/>
        <v>0</v>
      </c>
      <c r="K358" s="5"/>
    </row>
    <row r="359" spans="1:11" ht="13.2" customHeight="1" x14ac:dyDescent="0.25">
      <c r="A359" s="76"/>
      <c r="B359" s="79"/>
      <c r="C359" s="5" t="s">
        <v>19</v>
      </c>
      <c r="D359" s="5" t="s">
        <v>14</v>
      </c>
      <c r="E359" s="9"/>
      <c r="F359" s="9">
        <v>5728.9</v>
      </c>
      <c r="G359" s="20">
        <v>68</v>
      </c>
      <c r="H359" s="20"/>
      <c r="I359" s="20"/>
      <c r="J359" s="7">
        <f t="shared" si="43"/>
        <v>5796.9</v>
      </c>
      <c r="K359" s="5"/>
    </row>
    <row r="360" spans="1:11" ht="0.6" hidden="1" customHeight="1" x14ac:dyDescent="0.25">
      <c r="A360" s="74" t="s">
        <v>54</v>
      </c>
      <c r="B360" s="77" t="s">
        <v>97</v>
      </c>
      <c r="C360" s="5" t="s">
        <v>13</v>
      </c>
      <c r="D360" s="6" t="s">
        <v>14</v>
      </c>
      <c r="E360" s="19">
        <f t="shared" ref="E360:F360" si="44">SUM(E361:E365)</f>
        <v>0</v>
      </c>
      <c r="F360" s="19">
        <f t="shared" si="44"/>
        <v>0</v>
      </c>
      <c r="G360" s="40">
        <f>SUM(G361:G365)</f>
        <v>0</v>
      </c>
      <c r="H360" s="40">
        <f t="shared" ref="H360:I360" si="45">SUM(H361:H365)</f>
        <v>0</v>
      </c>
      <c r="I360" s="40">
        <f t="shared" si="45"/>
        <v>0</v>
      </c>
      <c r="J360" s="19">
        <f>SUM(E360:I360)</f>
        <v>0</v>
      </c>
      <c r="K360" s="5"/>
    </row>
    <row r="361" spans="1:11" hidden="1" x14ac:dyDescent="0.25">
      <c r="A361" s="75"/>
      <c r="B361" s="78"/>
      <c r="C361" s="5" t="s">
        <v>15</v>
      </c>
      <c r="D361" s="5"/>
      <c r="E361" s="9"/>
      <c r="F361" s="9"/>
      <c r="G361" s="20"/>
      <c r="H361" s="20"/>
      <c r="I361" s="20"/>
      <c r="J361" s="19">
        <f t="shared" ref="J361:J365" si="46">SUM(E361:I361)</f>
        <v>0</v>
      </c>
      <c r="K361" s="5"/>
    </row>
    <row r="362" spans="1:11" hidden="1" x14ac:dyDescent="0.25">
      <c r="A362" s="75"/>
      <c r="B362" s="78"/>
      <c r="C362" s="5" t="s">
        <v>16</v>
      </c>
      <c r="D362" s="5"/>
      <c r="E362" s="9"/>
      <c r="F362" s="9"/>
      <c r="G362" s="20"/>
      <c r="H362" s="20"/>
      <c r="I362" s="20"/>
      <c r="J362" s="19">
        <f t="shared" si="46"/>
        <v>0</v>
      </c>
      <c r="K362" s="5"/>
    </row>
    <row r="363" spans="1:11" hidden="1" x14ac:dyDescent="0.25">
      <c r="A363" s="75"/>
      <c r="B363" s="78"/>
      <c r="C363" s="5" t="s">
        <v>17</v>
      </c>
      <c r="D363" s="5"/>
      <c r="E363" s="9"/>
      <c r="F363" s="9"/>
      <c r="G363" s="20"/>
      <c r="H363" s="20"/>
      <c r="I363" s="20"/>
      <c r="J363" s="19">
        <f t="shared" si="46"/>
        <v>0</v>
      </c>
      <c r="K363" s="5"/>
    </row>
    <row r="364" spans="1:11" hidden="1" x14ac:dyDescent="0.25">
      <c r="A364" s="75"/>
      <c r="B364" s="78"/>
      <c r="C364" s="5" t="s">
        <v>45</v>
      </c>
      <c r="D364" s="5"/>
      <c r="E364" s="9"/>
      <c r="F364" s="9"/>
      <c r="G364" s="20"/>
      <c r="H364" s="20"/>
      <c r="I364" s="20"/>
      <c r="J364" s="19">
        <f t="shared" si="46"/>
        <v>0</v>
      </c>
      <c r="K364" s="5"/>
    </row>
    <row r="365" spans="1:11" hidden="1" x14ac:dyDescent="0.25">
      <c r="A365" s="76"/>
      <c r="B365" s="79"/>
      <c r="C365" s="5" t="s">
        <v>19</v>
      </c>
      <c r="D365" s="5" t="s">
        <v>14</v>
      </c>
      <c r="E365" s="9"/>
      <c r="F365" s="9"/>
      <c r="G365" s="20"/>
      <c r="H365" s="20"/>
      <c r="I365" s="20"/>
      <c r="J365" s="19">
        <f t="shared" si="46"/>
        <v>0</v>
      </c>
      <c r="K365" s="5"/>
    </row>
    <row r="366" spans="1:11" ht="12.75" customHeight="1" x14ac:dyDescent="0.25">
      <c r="A366" s="74" t="s">
        <v>56</v>
      </c>
      <c r="B366" s="77" t="s">
        <v>98</v>
      </c>
      <c r="C366" s="5" t="s">
        <v>13</v>
      </c>
      <c r="D366" s="6" t="s">
        <v>14</v>
      </c>
      <c r="E366" s="19">
        <f>SUM(E367:E371)</f>
        <v>0</v>
      </c>
      <c r="F366" s="19">
        <f t="shared" ref="F366:J366" si="47">SUM(F367:F371)</f>
        <v>0</v>
      </c>
      <c r="G366" s="40">
        <f t="shared" si="47"/>
        <v>0</v>
      </c>
      <c r="H366" s="40">
        <f t="shared" si="47"/>
        <v>1686</v>
      </c>
      <c r="I366" s="40">
        <f t="shared" si="47"/>
        <v>0</v>
      </c>
      <c r="J366" s="19">
        <f t="shared" si="47"/>
        <v>1686</v>
      </c>
      <c r="K366" s="5"/>
    </row>
    <row r="367" spans="1:11" x14ac:dyDescent="0.25">
      <c r="A367" s="75"/>
      <c r="B367" s="78"/>
      <c r="C367" s="5" t="s">
        <v>15</v>
      </c>
      <c r="D367" s="5"/>
      <c r="E367" s="9"/>
      <c r="F367" s="9"/>
      <c r="G367" s="20"/>
      <c r="H367" s="20"/>
      <c r="I367" s="20"/>
      <c r="J367" s="19">
        <f>SUM(E367:I367)</f>
        <v>0</v>
      </c>
      <c r="K367" s="5"/>
    </row>
    <row r="368" spans="1:11" x14ac:dyDescent="0.25">
      <c r="A368" s="75"/>
      <c r="B368" s="78"/>
      <c r="C368" s="5" t="s">
        <v>16</v>
      </c>
      <c r="D368" s="5"/>
      <c r="E368" s="9"/>
      <c r="F368" s="9"/>
      <c r="G368" s="20"/>
      <c r="H368" s="20">
        <v>1686</v>
      </c>
      <c r="I368" s="20"/>
      <c r="J368" s="19">
        <f t="shared" ref="J368:J371" si="48">SUM(E368:I368)</f>
        <v>1686</v>
      </c>
      <c r="K368" s="5"/>
    </row>
    <row r="369" spans="1:11" x14ac:dyDescent="0.25">
      <c r="A369" s="75"/>
      <c r="B369" s="78"/>
      <c r="C369" s="5" t="s">
        <v>17</v>
      </c>
      <c r="D369" s="5"/>
      <c r="E369" s="9"/>
      <c r="F369" s="9"/>
      <c r="G369" s="20"/>
      <c r="H369" s="20"/>
      <c r="I369" s="20"/>
      <c r="J369" s="19">
        <f t="shared" si="48"/>
        <v>0</v>
      </c>
      <c r="K369" s="5"/>
    </row>
    <row r="370" spans="1:11" x14ac:dyDescent="0.25">
      <c r="A370" s="75"/>
      <c r="B370" s="78"/>
      <c r="C370" s="5" t="s">
        <v>45</v>
      </c>
      <c r="D370" s="5"/>
      <c r="E370" s="9"/>
      <c r="F370" s="9"/>
      <c r="G370" s="20"/>
      <c r="H370" s="20"/>
      <c r="I370" s="20"/>
      <c r="J370" s="19">
        <f t="shared" si="48"/>
        <v>0</v>
      </c>
      <c r="K370" s="5"/>
    </row>
    <row r="371" spans="1:11" x14ac:dyDescent="0.25">
      <c r="A371" s="76"/>
      <c r="B371" s="79"/>
      <c r="C371" s="5" t="s">
        <v>19</v>
      </c>
      <c r="D371" s="5" t="s">
        <v>14</v>
      </c>
      <c r="E371" s="9"/>
      <c r="F371" s="9"/>
      <c r="G371" s="20"/>
      <c r="H371" s="20"/>
      <c r="I371" s="20"/>
      <c r="J371" s="19">
        <f t="shared" si="48"/>
        <v>0</v>
      </c>
      <c r="K371" s="5"/>
    </row>
    <row r="372" spans="1:11" x14ac:dyDescent="0.25">
      <c r="A372" s="87">
        <v>2</v>
      </c>
      <c r="B372" s="87" t="s">
        <v>99</v>
      </c>
      <c r="C372" s="5" t="s">
        <v>13</v>
      </c>
      <c r="D372" s="6" t="s">
        <v>14</v>
      </c>
      <c r="E372" s="19">
        <f>SUM(E373:E377)</f>
        <v>1478.1</v>
      </c>
      <c r="F372" s="19">
        <f>SUM(F373:F377)</f>
        <v>1629.6</v>
      </c>
      <c r="G372" s="40">
        <f>SUM(G373:G377)</f>
        <v>1388.1</v>
      </c>
      <c r="H372" s="40">
        <f>SUM(H373:H377)</f>
        <v>1843.5</v>
      </c>
      <c r="I372" s="40">
        <f>SUM(I373:I377)</f>
        <v>7893.5</v>
      </c>
      <c r="J372" s="7">
        <f t="shared" si="41"/>
        <v>14232.8</v>
      </c>
      <c r="K372" s="5"/>
    </row>
    <row r="373" spans="1:11" x14ac:dyDescent="0.25">
      <c r="A373" s="88"/>
      <c r="B373" s="88"/>
      <c r="C373" s="5" t="s">
        <v>15</v>
      </c>
      <c r="D373" s="5"/>
      <c r="E373" s="9"/>
      <c r="F373" s="9"/>
      <c r="G373" s="20"/>
      <c r="H373" s="20">
        <f t="shared" ref="H373:H376" si="49">H379+H385</f>
        <v>0</v>
      </c>
      <c r="I373" s="20">
        <f t="shared" ref="I373:I376" si="50">I379+I385</f>
        <v>0</v>
      </c>
      <c r="J373" s="7">
        <f t="shared" si="41"/>
        <v>0</v>
      </c>
      <c r="K373" s="5"/>
    </row>
    <row r="374" spans="1:11" x14ac:dyDescent="0.25">
      <c r="A374" s="88"/>
      <c r="B374" s="88"/>
      <c r="C374" s="5" t="s">
        <v>16</v>
      </c>
      <c r="D374" s="5"/>
      <c r="E374" s="9"/>
      <c r="F374" s="9"/>
      <c r="G374" s="20"/>
      <c r="H374" s="20">
        <f t="shared" si="49"/>
        <v>0</v>
      </c>
      <c r="I374" s="20">
        <f t="shared" si="50"/>
        <v>6050</v>
      </c>
      <c r="J374" s="7">
        <f t="shared" si="41"/>
        <v>6050</v>
      </c>
      <c r="K374" s="5"/>
    </row>
    <row r="375" spans="1:11" x14ac:dyDescent="0.25">
      <c r="A375" s="88"/>
      <c r="B375" s="88"/>
      <c r="C375" s="5" t="s">
        <v>17</v>
      </c>
      <c r="D375" s="5"/>
      <c r="E375" s="9"/>
      <c r="F375" s="9"/>
      <c r="G375" s="20"/>
      <c r="H375" s="20">
        <f t="shared" si="49"/>
        <v>0</v>
      </c>
      <c r="I375" s="20">
        <f t="shared" si="50"/>
        <v>0</v>
      </c>
      <c r="J375" s="7">
        <f t="shared" si="41"/>
        <v>0</v>
      </c>
      <c r="K375" s="5"/>
    </row>
    <row r="376" spans="1:11" x14ac:dyDescent="0.25">
      <c r="A376" s="88"/>
      <c r="B376" s="88"/>
      <c r="C376" s="5" t="s">
        <v>45</v>
      </c>
      <c r="D376" s="5"/>
      <c r="E376" s="9"/>
      <c r="F376" s="9"/>
      <c r="G376" s="20"/>
      <c r="H376" s="20">
        <f t="shared" si="49"/>
        <v>0</v>
      </c>
      <c r="I376" s="20">
        <f t="shared" si="50"/>
        <v>0</v>
      </c>
      <c r="J376" s="7">
        <f t="shared" si="41"/>
        <v>0</v>
      </c>
      <c r="K376" s="5"/>
    </row>
    <row r="377" spans="1:11" x14ac:dyDescent="0.25">
      <c r="A377" s="89"/>
      <c r="B377" s="89"/>
      <c r="C377" s="5" t="s">
        <v>19</v>
      </c>
      <c r="D377" s="5" t="s">
        <v>14</v>
      </c>
      <c r="E377" s="9">
        <f>E383</f>
        <v>1478.1</v>
      </c>
      <c r="F377" s="9">
        <f>F383</f>
        <v>1629.6</v>
      </c>
      <c r="G377" s="20">
        <f>G383</f>
        <v>1388.1</v>
      </c>
      <c r="H377" s="20">
        <f>H383+H389</f>
        <v>1843.5</v>
      </c>
      <c r="I377" s="20">
        <f>I383+I389</f>
        <v>1843.5</v>
      </c>
      <c r="J377" s="7">
        <f t="shared" si="41"/>
        <v>8182.7999999999993</v>
      </c>
      <c r="K377" s="5"/>
    </row>
    <row r="378" spans="1:11" x14ac:dyDescent="0.25">
      <c r="A378" s="90" t="s">
        <v>38</v>
      </c>
      <c r="B378" s="93" t="s">
        <v>100</v>
      </c>
      <c r="C378" s="5" t="s">
        <v>13</v>
      </c>
      <c r="D378" s="6" t="s">
        <v>14</v>
      </c>
      <c r="E378" s="19">
        <f>SUM(E379:E383)</f>
        <v>1478.1</v>
      </c>
      <c r="F378" s="19">
        <f>SUM(F379:F383)</f>
        <v>1629.6</v>
      </c>
      <c r="G378" s="40">
        <f>SUM(G379:G383)</f>
        <v>1388.1</v>
      </c>
      <c r="H378" s="40">
        <f>SUM(H379:H383)</f>
        <v>1843.5</v>
      </c>
      <c r="I378" s="40">
        <f>SUM(I379:I383)</f>
        <v>1843.5</v>
      </c>
      <c r="J378" s="7">
        <f t="shared" si="41"/>
        <v>8182.7999999999993</v>
      </c>
      <c r="K378" s="5"/>
    </row>
    <row r="379" spans="1:11" x14ac:dyDescent="0.25">
      <c r="A379" s="91"/>
      <c r="B379" s="93"/>
      <c r="C379" s="5" t="s">
        <v>15</v>
      </c>
      <c r="D379" s="5"/>
      <c r="E379" s="9"/>
      <c r="F379" s="9"/>
      <c r="G379" s="20"/>
      <c r="H379" s="20"/>
      <c r="I379" s="20"/>
      <c r="J379" s="7">
        <f t="shared" si="41"/>
        <v>0</v>
      </c>
      <c r="K379" s="5"/>
    </row>
    <row r="380" spans="1:11" x14ac:dyDescent="0.25">
      <c r="A380" s="91"/>
      <c r="B380" s="93"/>
      <c r="C380" s="5" t="s">
        <v>16</v>
      </c>
      <c r="D380" s="5"/>
      <c r="E380" s="9"/>
      <c r="F380" s="9"/>
      <c r="G380" s="20"/>
      <c r="H380" s="20"/>
      <c r="I380" s="20"/>
      <c r="J380" s="7">
        <f t="shared" si="41"/>
        <v>0</v>
      </c>
      <c r="K380" s="5"/>
    </row>
    <row r="381" spans="1:11" x14ac:dyDescent="0.25">
      <c r="A381" s="91"/>
      <c r="B381" s="93"/>
      <c r="C381" s="5" t="s">
        <v>17</v>
      </c>
      <c r="D381" s="5"/>
      <c r="E381" s="9"/>
      <c r="F381" s="9"/>
      <c r="G381" s="20"/>
      <c r="H381" s="20"/>
      <c r="I381" s="20"/>
      <c r="J381" s="7">
        <f t="shared" si="41"/>
        <v>0</v>
      </c>
      <c r="K381" s="5"/>
    </row>
    <row r="382" spans="1:11" x14ac:dyDescent="0.25">
      <c r="A382" s="91"/>
      <c r="B382" s="93"/>
      <c r="C382" s="5" t="s">
        <v>45</v>
      </c>
      <c r="D382" s="5"/>
      <c r="E382" s="9"/>
      <c r="F382" s="9"/>
      <c r="G382" s="20"/>
      <c r="H382" s="20"/>
      <c r="I382" s="20"/>
      <c r="J382" s="7">
        <f t="shared" si="41"/>
        <v>0</v>
      </c>
      <c r="K382" s="5"/>
    </row>
    <row r="383" spans="1:11" x14ac:dyDescent="0.25">
      <c r="A383" s="92"/>
      <c r="B383" s="93"/>
      <c r="C383" s="5" t="s">
        <v>19</v>
      </c>
      <c r="D383" s="5" t="s">
        <v>14</v>
      </c>
      <c r="E383" s="9">
        <v>1478.1</v>
      </c>
      <c r="F383" s="9">
        <v>1629.6</v>
      </c>
      <c r="G383" s="20">
        <v>1388.1</v>
      </c>
      <c r="H383" s="20">
        <v>1843.5</v>
      </c>
      <c r="I383" s="20">
        <v>1843.5</v>
      </c>
      <c r="J383" s="7">
        <f t="shared" si="41"/>
        <v>8182.7999999999993</v>
      </c>
      <c r="K383" s="5"/>
    </row>
    <row r="384" spans="1:11" x14ac:dyDescent="0.25">
      <c r="A384" s="81" t="s">
        <v>101</v>
      </c>
      <c r="B384" s="84" t="s">
        <v>102</v>
      </c>
      <c r="C384" s="13" t="s">
        <v>13</v>
      </c>
      <c r="D384" s="10" t="s">
        <v>14</v>
      </c>
      <c r="E384" s="20">
        <f>SUM(E385:E389)</f>
        <v>0</v>
      </c>
      <c r="F384" s="20">
        <f t="shared" ref="F384:I384" si="51">SUM(F385:F389)</f>
        <v>0</v>
      </c>
      <c r="G384" s="20">
        <f t="shared" si="51"/>
        <v>0</v>
      </c>
      <c r="H384" s="20">
        <f t="shared" si="51"/>
        <v>0</v>
      </c>
      <c r="I384" s="20">
        <f t="shared" si="51"/>
        <v>6050</v>
      </c>
      <c r="J384" s="11">
        <f>SUM(E384:I384)</f>
        <v>6050</v>
      </c>
      <c r="K384" s="5"/>
    </row>
    <row r="385" spans="1:11" x14ac:dyDescent="0.25">
      <c r="A385" s="82"/>
      <c r="B385" s="84"/>
      <c r="C385" s="13" t="s">
        <v>15</v>
      </c>
      <c r="D385" s="13"/>
      <c r="E385" s="20"/>
      <c r="F385" s="20"/>
      <c r="G385" s="20"/>
      <c r="H385" s="20"/>
      <c r="I385" s="20"/>
      <c r="J385" s="11">
        <f>SUM(E385:I385)</f>
        <v>0</v>
      </c>
      <c r="K385" s="5"/>
    </row>
    <row r="386" spans="1:11" x14ac:dyDescent="0.25">
      <c r="A386" s="82"/>
      <c r="B386" s="84"/>
      <c r="C386" s="13" t="s">
        <v>16</v>
      </c>
      <c r="D386" s="13"/>
      <c r="E386" s="20"/>
      <c r="F386" s="20"/>
      <c r="G386" s="20"/>
      <c r="H386" s="20"/>
      <c r="I386" s="20">
        <v>6050</v>
      </c>
      <c r="J386" s="11">
        <f t="shared" ref="J386:J389" si="52">SUM(E386:I386)</f>
        <v>6050</v>
      </c>
      <c r="K386" s="5"/>
    </row>
    <row r="387" spans="1:11" x14ac:dyDescent="0.25">
      <c r="A387" s="82"/>
      <c r="B387" s="84"/>
      <c r="C387" s="13" t="s">
        <v>17</v>
      </c>
      <c r="D387" s="13"/>
      <c r="E387" s="20"/>
      <c r="F387" s="20"/>
      <c r="G387" s="20"/>
      <c r="H387" s="20"/>
      <c r="I387" s="20"/>
      <c r="J387" s="11">
        <f t="shared" si="52"/>
        <v>0</v>
      </c>
      <c r="K387" s="5"/>
    </row>
    <row r="388" spans="1:11" x14ac:dyDescent="0.25">
      <c r="A388" s="82"/>
      <c r="B388" s="84"/>
      <c r="C388" s="13" t="s">
        <v>45</v>
      </c>
      <c r="D388" s="13"/>
      <c r="E388" s="20"/>
      <c r="F388" s="20"/>
      <c r="G388" s="20"/>
      <c r="H388" s="20"/>
      <c r="I388" s="20"/>
      <c r="J388" s="11">
        <f t="shared" si="52"/>
        <v>0</v>
      </c>
      <c r="K388" s="5"/>
    </row>
    <row r="389" spans="1:11" x14ac:dyDescent="0.25">
      <c r="A389" s="83"/>
      <c r="B389" s="84"/>
      <c r="C389" s="13" t="s">
        <v>19</v>
      </c>
      <c r="D389" s="13" t="s">
        <v>14</v>
      </c>
      <c r="E389" s="20"/>
      <c r="F389" s="20"/>
      <c r="G389" s="20"/>
      <c r="H389" s="20"/>
      <c r="I389" s="20"/>
      <c r="J389" s="11">
        <f t="shared" si="52"/>
        <v>0</v>
      </c>
      <c r="K389" s="5"/>
    </row>
    <row r="390" spans="1:11" ht="13.2" customHeight="1" x14ac:dyDescent="0.25">
      <c r="A390" s="85"/>
      <c r="B390" s="55" t="s">
        <v>103</v>
      </c>
      <c r="C390" s="21" t="s">
        <v>13</v>
      </c>
      <c r="D390" s="6" t="s">
        <v>14</v>
      </c>
      <c r="E390" s="22">
        <f t="shared" ref="E390:I395" si="53">E396</f>
        <v>0</v>
      </c>
      <c r="F390" s="22">
        <f t="shared" si="53"/>
        <v>0</v>
      </c>
      <c r="G390" s="22">
        <f t="shared" si="53"/>
        <v>0</v>
      </c>
      <c r="H390" s="22">
        <f t="shared" si="53"/>
        <v>600</v>
      </c>
      <c r="I390" s="22">
        <f t="shared" si="53"/>
        <v>600</v>
      </c>
      <c r="J390" s="7">
        <f t="shared" si="41"/>
        <v>1200</v>
      </c>
      <c r="K390" s="23"/>
    </row>
    <row r="391" spans="1:11" x14ac:dyDescent="0.25">
      <c r="A391" s="85"/>
      <c r="B391" s="55"/>
      <c r="C391" s="21" t="s">
        <v>15</v>
      </c>
      <c r="D391" s="5"/>
      <c r="E391" s="22">
        <f t="shared" si="53"/>
        <v>0</v>
      </c>
      <c r="F391" s="22">
        <f t="shared" si="53"/>
        <v>0</v>
      </c>
      <c r="G391" s="22">
        <f t="shared" si="53"/>
        <v>0</v>
      </c>
      <c r="H391" s="22">
        <f t="shared" si="53"/>
        <v>0</v>
      </c>
      <c r="I391" s="22">
        <f t="shared" si="53"/>
        <v>0</v>
      </c>
      <c r="J391" s="7">
        <f t="shared" si="41"/>
        <v>0</v>
      </c>
      <c r="K391" s="23"/>
    </row>
    <row r="392" spans="1:11" x14ac:dyDescent="0.25">
      <c r="A392" s="85"/>
      <c r="B392" s="55"/>
      <c r="C392" s="21" t="s">
        <v>16</v>
      </c>
      <c r="D392" s="5"/>
      <c r="E392" s="22">
        <f t="shared" si="53"/>
        <v>0</v>
      </c>
      <c r="F392" s="22">
        <f t="shared" si="53"/>
        <v>0</v>
      </c>
      <c r="G392" s="22">
        <f t="shared" si="53"/>
        <v>0</v>
      </c>
      <c r="H392" s="22">
        <f t="shared" si="53"/>
        <v>0</v>
      </c>
      <c r="I392" s="22">
        <f t="shared" si="53"/>
        <v>0</v>
      </c>
      <c r="J392" s="7">
        <f t="shared" si="41"/>
        <v>0</v>
      </c>
      <c r="K392" s="23"/>
    </row>
    <row r="393" spans="1:11" x14ac:dyDescent="0.25">
      <c r="A393" s="85"/>
      <c r="B393" s="55"/>
      <c r="C393" s="21" t="s">
        <v>17</v>
      </c>
      <c r="D393" s="5"/>
      <c r="E393" s="22">
        <f t="shared" si="53"/>
        <v>0</v>
      </c>
      <c r="F393" s="22">
        <f t="shared" si="53"/>
        <v>0</v>
      </c>
      <c r="G393" s="22">
        <f t="shared" si="53"/>
        <v>0</v>
      </c>
      <c r="H393" s="22">
        <f t="shared" si="53"/>
        <v>0</v>
      </c>
      <c r="I393" s="22">
        <f t="shared" si="53"/>
        <v>0</v>
      </c>
      <c r="J393" s="7">
        <f t="shared" si="41"/>
        <v>0</v>
      </c>
      <c r="K393" s="23"/>
    </row>
    <row r="394" spans="1:11" x14ac:dyDescent="0.25">
      <c r="A394" s="85"/>
      <c r="B394" s="55"/>
      <c r="C394" s="21" t="s">
        <v>18</v>
      </c>
      <c r="D394" s="5"/>
      <c r="E394" s="22">
        <f t="shared" si="53"/>
        <v>0</v>
      </c>
      <c r="F394" s="22">
        <f t="shared" si="53"/>
        <v>0</v>
      </c>
      <c r="G394" s="22">
        <f t="shared" si="53"/>
        <v>0</v>
      </c>
      <c r="H394" s="22">
        <f t="shared" si="53"/>
        <v>0</v>
      </c>
      <c r="I394" s="22">
        <f t="shared" si="53"/>
        <v>0</v>
      </c>
      <c r="J394" s="7">
        <f t="shared" si="41"/>
        <v>0</v>
      </c>
      <c r="K394" s="23"/>
    </row>
    <row r="395" spans="1:11" x14ac:dyDescent="0.25">
      <c r="A395" s="85"/>
      <c r="B395" s="55"/>
      <c r="C395" s="21" t="s">
        <v>19</v>
      </c>
      <c r="D395" s="5" t="s">
        <v>14</v>
      </c>
      <c r="E395" s="22">
        <f>E401</f>
        <v>0</v>
      </c>
      <c r="F395" s="22">
        <f t="shared" si="53"/>
        <v>0</v>
      </c>
      <c r="G395" s="22">
        <f t="shared" si="53"/>
        <v>0</v>
      </c>
      <c r="H395" s="22">
        <f t="shared" si="53"/>
        <v>600</v>
      </c>
      <c r="I395" s="22">
        <f t="shared" si="53"/>
        <v>600</v>
      </c>
      <c r="J395" s="7">
        <f t="shared" si="41"/>
        <v>1200</v>
      </c>
      <c r="K395" s="23"/>
    </row>
    <row r="396" spans="1:11" ht="13.2" customHeight="1" x14ac:dyDescent="0.25">
      <c r="A396" s="86">
        <v>1</v>
      </c>
      <c r="B396" s="56" t="s">
        <v>104</v>
      </c>
      <c r="C396" s="24" t="s">
        <v>13</v>
      </c>
      <c r="D396" s="6" t="s">
        <v>14</v>
      </c>
      <c r="E396" s="25">
        <f t="shared" ref="E396:I401" si="54">E402+E408</f>
        <v>0</v>
      </c>
      <c r="F396" s="25">
        <f t="shared" si="54"/>
        <v>0</v>
      </c>
      <c r="G396" s="22">
        <f t="shared" si="54"/>
        <v>0</v>
      </c>
      <c r="H396" s="22">
        <f t="shared" si="54"/>
        <v>600</v>
      </c>
      <c r="I396" s="22">
        <f t="shared" si="54"/>
        <v>600</v>
      </c>
      <c r="J396" s="7">
        <f t="shared" si="41"/>
        <v>1200</v>
      </c>
      <c r="K396" s="26"/>
    </row>
    <row r="397" spans="1:11" x14ac:dyDescent="0.25">
      <c r="A397" s="86"/>
      <c r="B397" s="57"/>
      <c r="C397" s="26" t="s">
        <v>15</v>
      </c>
      <c r="D397" s="5"/>
      <c r="E397" s="27">
        <f t="shared" si="54"/>
        <v>0</v>
      </c>
      <c r="F397" s="27">
        <f t="shared" si="54"/>
        <v>0</v>
      </c>
      <c r="G397" s="46">
        <f t="shared" si="54"/>
        <v>0</v>
      </c>
      <c r="H397" s="46">
        <f t="shared" si="54"/>
        <v>0</v>
      </c>
      <c r="I397" s="46">
        <f t="shared" si="54"/>
        <v>0</v>
      </c>
      <c r="J397" s="7">
        <f t="shared" si="41"/>
        <v>0</v>
      </c>
      <c r="K397" s="26"/>
    </row>
    <row r="398" spans="1:11" x14ac:dyDescent="0.25">
      <c r="A398" s="86"/>
      <c r="B398" s="57"/>
      <c r="C398" s="26" t="s">
        <v>16</v>
      </c>
      <c r="D398" s="5"/>
      <c r="E398" s="27">
        <f t="shared" si="54"/>
        <v>0</v>
      </c>
      <c r="F398" s="27">
        <f t="shared" si="54"/>
        <v>0</v>
      </c>
      <c r="G398" s="46">
        <f t="shared" si="54"/>
        <v>0</v>
      </c>
      <c r="H398" s="46">
        <f t="shared" si="54"/>
        <v>0</v>
      </c>
      <c r="I398" s="46">
        <f t="shared" si="54"/>
        <v>0</v>
      </c>
      <c r="J398" s="7">
        <f t="shared" si="41"/>
        <v>0</v>
      </c>
      <c r="K398" s="26"/>
    </row>
    <row r="399" spans="1:11" x14ac:dyDescent="0.25">
      <c r="A399" s="86"/>
      <c r="B399" s="57"/>
      <c r="C399" s="26" t="s">
        <v>17</v>
      </c>
      <c r="D399" s="5"/>
      <c r="E399" s="27">
        <f t="shared" si="54"/>
        <v>0</v>
      </c>
      <c r="F399" s="27">
        <f t="shared" si="54"/>
        <v>0</v>
      </c>
      <c r="G399" s="46">
        <f t="shared" si="54"/>
        <v>0</v>
      </c>
      <c r="H399" s="46">
        <f t="shared" si="54"/>
        <v>0</v>
      </c>
      <c r="I399" s="46">
        <f t="shared" si="54"/>
        <v>0</v>
      </c>
      <c r="J399" s="7">
        <f t="shared" si="41"/>
        <v>0</v>
      </c>
      <c r="K399" s="26"/>
    </row>
    <row r="400" spans="1:11" x14ac:dyDescent="0.25">
      <c r="A400" s="86"/>
      <c r="B400" s="57"/>
      <c r="C400" s="26" t="s">
        <v>21</v>
      </c>
      <c r="D400" s="5"/>
      <c r="E400" s="27">
        <f t="shared" si="54"/>
        <v>0</v>
      </c>
      <c r="F400" s="27">
        <f t="shared" si="54"/>
        <v>0</v>
      </c>
      <c r="G400" s="46">
        <f t="shared" si="54"/>
        <v>0</v>
      </c>
      <c r="H400" s="46">
        <f t="shared" si="54"/>
        <v>0</v>
      </c>
      <c r="I400" s="46">
        <f t="shared" si="54"/>
        <v>0</v>
      </c>
      <c r="J400" s="7">
        <f t="shared" si="41"/>
        <v>0</v>
      </c>
      <c r="K400" s="26"/>
    </row>
    <row r="401" spans="1:11" x14ac:dyDescent="0.25">
      <c r="A401" s="86"/>
      <c r="B401" s="58"/>
      <c r="C401" s="26" t="s">
        <v>19</v>
      </c>
      <c r="D401" s="5" t="s">
        <v>14</v>
      </c>
      <c r="E401" s="27">
        <f>E407+E413</f>
        <v>0</v>
      </c>
      <c r="F401" s="27">
        <f t="shared" si="54"/>
        <v>0</v>
      </c>
      <c r="G401" s="46">
        <f t="shared" si="54"/>
        <v>0</v>
      </c>
      <c r="H401" s="46">
        <f t="shared" si="54"/>
        <v>600</v>
      </c>
      <c r="I401" s="46">
        <f t="shared" si="54"/>
        <v>600</v>
      </c>
      <c r="J401" s="7">
        <f t="shared" si="41"/>
        <v>1200</v>
      </c>
      <c r="K401" s="26"/>
    </row>
    <row r="402" spans="1:11" ht="13.2" customHeight="1" x14ac:dyDescent="0.25">
      <c r="A402" s="68" t="s">
        <v>22</v>
      </c>
      <c r="B402" s="59" t="s">
        <v>105</v>
      </c>
      <c r="C402" s="24" t="s">
        <v>13</v>
      </c>
      <c r="D402" s="6" t="s">
        <v>14</v>
      </c>
      <c r="E402" s="25">
        <f>E407</f>
        <v>0</v>
      </c>
      <c r="F402" s="25">
        <f>F407</f>
        <v>0</v>
      </c>
      <c r="G402" s="22">
        <f>G407</f>
        <v>0</v>
      </c>
      <c r="H402" s="22">
        <f>H407</f>
        <v>300</v>
      </c>
      <c r="I402" s="22">
        <f>I407</f>
        <v>300</v>
      </c>
      <c r="J402" s="7">
        <f t="shared" si="41"/>
        <v>600</v>
      </c>
      <c r="K402" s="26"/>
    </row>
    <row r="403" spans="1:11" x14ac:dyDescent="0.25">
      <c r="A403" s="69"/>
      <c r="B403" s="60"/>
      <c r="C403" s="26" t="s">
        <v>15</v>
      </c>
      <c r="D403" s="5"/>
      <c r="E403" s="27"/>
      <c r="F403" s="27"/>
      <c r="G403" s="46"/>
      <c r="H403" s="46"/>
      <c r="I403" s="46"/>
      <c r="J403" s="7">
        <f t="shared" si="41"/>
        <v>0</v>
      </c>
      <c r="K403" s="26"/>
    </row>
    <row r="404" spans="1:11" x14ac:dyDescent="0.25">
      <c r="A404" s="69"/>
      <c r="B404" s="60"/>
      <c r="C404" s="26" t="s">
        <v>16</v>
      </c>
      <c r="D404" s="5"/>
      <c r="E404" s="27"/>
      <c r="F404" s="27"/>
      <c r="G404" s="46"/>
      <c r="H404" s="46"/>
      <c r="I404" s="46"/>
      <c r="J404" s="7">
        <f t="shared" si="41"/>
        <v>0</v>
      </c>
      <c r="K404" s="26"/>
    </row>
    <row r="405" spans="1:11" x14ac:dyDescent="0.25">
      <c r="A405" s="69"/>
      <c r="B405" s="60"/>
      <c r="C405" s="26" t="s">
        <v>17</v>
      </c>
      <c r="D405" s="5"/>
      <c r="E405" s="27"/>
      <c r="F405" s="27"/>
      <c r="G405" s="46"/>
      <c r="H405" s="46"/>
      <c r="I405" s="46"/>
      <c r="J405" s="7">
        <f t="shared" si="41"/>
        <v>0</v>
      </c>
      <c r="K405" s="26"/>
    </row>
    <row r="406" spans="1:11" x14ac:dyDescent="0.25">
      <c r="A406" s="69"/>
      <c r="B406" s="60"/>
      <c r="C406" s="26" t="s">
        <v>21</v>
      </c>
      <c r="D406" s="5"/>
      <c r="E406" s="27"/>
      <c r="F406" s="27"/>
      <c r="G406" s="46"/>
      <c r="H406" s="46"/>
      <c r="I406" s="46"/>
      <c r="J406" s="7">
        <f t="shared" si="41"/>
        <v>0</v>
      </c>
      <c r="K406" s="26"/>
    </row>
    <row r="407" spans="1:11" x14ac:dyDescent="0.25">
      <c r="A407" s="70"/>
      <c r="B407" s="61"/>
      <c r="C407" s="26" t="s">
        <v>19</v>
      </c>
      <c r="D407" s="5" t="s">
        <v>14</v>
      </c>
      <c r="E407" s="27"/>
      <c r="F407" s="27"/>
      <c r="G407" s="46">
        <v>0</v>
      </c>
      <c r="H407" s="46">
        <v>300</v>
      </c>
      <c r="I407" s="46">
        <v>300</v>
      </c>
      <c r="J407" s="7">
        <f t="shared" si="41"/>
        <v>600</v>
      </c>
      <c r="K407" s="26"/>
    </row>
    <row r="408" spans="1:11" ht="13.2" customHeight="1" x14ac:dyDescent="0.25">
      <c r="A408" s="80" t="s">
        <v>24</v>
      </c>
      <c r="B408" s="59" t="s">
        <v>106</v>
      </c>
      <c r="C408" s="24" t="s">
        <v>13</v>
      </c>
      <c r="D408" s="6" t="s">
        <v>14</v>
      </c>
      <c r="E408" s="25">
        <f>E413</f>
        <v>0</v>
      </c>
      <c r="F408" s="25">
        <f>SUM(F409:F413)</f>
        <v>0</v>
      </c>
      <c r="G408" s="22">
        <f>SUM(G409:G413)</f>
        <v>0</v>
      </c>
      <c r="H408" s="22">
        <f>SUM(H409:H413)</f>
        <v>300</v>
      </c>
      <c r="I408" s="22">
        <f>SUM(I409:I413)</f>
        <v>300</v>
      </c>
      <c r="J408" s="7">
        <f t="shared" si="41"/>
        <v>600</v>
      </c>
      <c r="K408" s="26"/>
    </row>
    <row r="409" spans="1:11" x14ac:dyDescent="0.25">
      <c r="A409" s="80"/>
      <c r="B409" s="60"/>
      <c r="C409" s="26" t="s">
        <v>15</v>
      </c>
      <c r="D409" s="5"/>
      <c r="E409" s="27"/>
      <c r="F409" s="27"/>
      <c r="G409" s="46"/>
      <c r="H409" s="46"/>
      <c r="I409" s="46"/>
      <c r="J409" s="7">
        <f t="shared" si="41"/>
        <v>0</v>
      </c>
      <c r="K409" s="26"/>
    </row>
    <row r="410" spans="1:11" x14ac:dyDescent="0.25">
      <c r="A410" s="80"/>
      <c r="B410" s="60"/>
      <c r="C410" s="26" t="s">
        <v>16</v>
      </c>
      <c r="D410" s="5"/>
      <c r="E410" s="27"/>
      <c r="F410" s="27"/>
      <c r="G410" s="46"/>
      <c r="H410" s="46"/>
      <c r="I410" s="46"/>
      <c r="J410" s="7">
        <f t="shared" si="41"/>
        <v>0</v>
      </c>
      <c r="K410" s="26"/>
    </row>
    <row r="411" spans="1:11" x14ac:dyDescent="0.25">
      <c r="A411" s="80"/>
      <c r="B411" s="60"/>
      <c r="C411" s="26" t="s">
        <v>17</v>
      </c>
      <c r="D411" s="5"/>
      <c r="E411" s="27"/>
      <c r="F411" s="27"/>
      <c r="G411" s="46"/>
      <c r="H411" s="46"/>
      <c r="I411" s="46"/>
      <c r="J411" s="7">
        <f t="shared" si="41"/>
        <v>0</v>
      </c>
      <c r="K411" s="26"/>
    </row>
    <row r="412" spans="1:11" ht="20.399999999999999" x14ac:dyDescent="0.25">
      <c r="A412" s="80"/>
      <c r="B412" s="60"/>
      <c r="C412" s="26" t="s">
        <v>27</v>
      </c>
      <c r="D412" s="5"/>
      <c r="E412" s="27"/>
      <c r="F412" s="27"/>
      <c r="G412" s="46"/>
      <c r="H412" s="46"/>
      <c r="I412" s="46"/>
      <c r="J412" s="7">
        <f t="shared" si="41"/>
        <v>0</v>
      </c>
      <c r="K412" s="26"/>
    </row>
    <row r="413" spans="1:11" x14ac:dyDescent="0.25">
      <c r="A413" s="80"/>
      <c r="B413" s="61"/>
      <c r="C413" s="26" t="s">
        <v>19</v>
      </c>
      <c r="D413" s="5" t="s">
        <v>14</v>
      </c>
      <c r="E413" s="27"/>
      <c r="F413" s="27"/>
      <c r="G413" s="46">
        <v>0</v>
      </c>
      <c r="H413" s="46">
        <v>300</v>
      </c>
      <c r="I413" s="46">
        <v>300</v>
      </c>
      <c r="J413" s="7">
        <f t="shared" si="41"/>
        <v>600</v>
      </c>
      <c r="K413" s="26"/>
    </row>
    <row r="414" spans="1:11" ht="13.2" customHeight="1" x14ac:dyDescent="0.25">
      <c r="A414" s="68"/>
      <c r="B414" s="55" t="s">
        <v>107</v>
      </c>
      <c r="C414" s="21" t="s">
        <v>13</v>
      </c>
      <c r="D414" s="6" t="s">
        <v>14</v>
      </c>
      <c r="E414" s="25">
        <f>E420</f>
        <v>813</v>
      </c>
      <c r="F414" s="25">
        <f t="shared" ref="F414:I414" si="55">F420</f>
        <v>1000</v>
      </c>
      <c r="G414" s="22">
        <f t="shared" si="55"/>
        <v>380</v>
      </c>
      <c r="H414" s="22">
        <f t="shared" si="55"/>
        <v>400</v>
      </c>
      <c r="I414" s="22">
        <f t="shared" si="55"/>
        <v>400</v>
      </c>
      <c r="J414" s="7">
        <f t="shared" si="41"/>
        <v>2993</v>
      </c>
      <c r="K414" s="26"/>
    </row>
    <row r="415" spans="1:11" x14ac:dyDescent="0.25">
      <c r="A415" s="69"/>
      <c r="B415" s="55"/>
      <c r="C415" s="21" t="s">
        <v>15</v>
      </c>
      <c r="D415" s="5"/>
      <c r="E415" s="27"/>
      <c r="F415" s="27"/>
      <c r="G415" s="46"/>
      <c r="H415" s="46"/>
      <c r="I415" s="46"/>
      <c r="J415" s="7">
        <f t="shared" si="41"/>
        <v>0</v>
      </c>
      <c r="K415" s="26"/>
    </row>
    <row r="416" spans="1:11" x14ac:dyDescent="0.25">
      <c r="A416" s="69"/>
      <c r="B416" s="55"/>
      <c r="C416" s="21" t="s">
        <v>16</v>
      </c>
      <c r="D416" s="5"/>
      <c r="E416" s="27"/>
      <c r="F416" s="27"/>
      <c r="G416" s="46"/>
      <c r="H416" s="46"/>
      <c r="I416" s="46"/>
      <c r="J416" s="7">
        <f t="shared" si="41"/>
        <v>0</v>
      </c>
      <c r="K416" s="26"/>
    </row>
    <row r="417" spans="1:11" x14ac:dyDescent="0.25">
      <c r="A417" s="69"/>
      <c r="B417" s="55"/>
      <c r="C417" s="21" t="s">
        <v>17</v>
      </c>
      <c r="D417" s="5"/>
      <c r="E417" s="27"/>
      <c r="F417" s="27"/>
      <c r="G417" s="46"/>
      <c r="H417" s="46"/>
      <c r="I417" s="46"/>
      <c r="J417" s="7">
        <f t="shared" ref="J417:J461" si="56">SUM(E417:I417)</f>
        <v>0</v>
      </c>
      <c r="K417" s="26"/>
    </row>
    <row r="418" spans="1:11" x14ac:dyDescent="0.25">
      <c r="A418" s="69"/>
      <c r="B418" s="55"/>
      <c r="C418" s="21" t="s">
        <v>18</v>
      </c>
      <c r="D418" s="5"/>
      <c r="E418" s="27"/>
      <c r="F418" s="27"/>
      <c r="G418" s="46"/>
      <c r="H418" s="46"/>
      <c r="I418" s="46"/>
      <c r="J418" s="7">
        <f t="shared" si="56"/>
        <v>0</v>
      </c>
      <c r="K418" s="26"/>
    </row>
    <row r="419" spans="1:11" x14ac:dyDescent="0.25">
      <c r="A419" s="70"/>
      <c r="B419" s="55"/>
      <c r="C419" s="21" t="s">
        <v>19</v>
      </c>
      <c r="D419" s="5" t="s">
        <v>14</v>
      </c>
      <c r="E419" s="27">
        <v>813</v>
      </c>
      <c r="F419" s="27">
        <v>1000</v>
      </c>
      <c r="G419" s="46">
        <v>380</v>
      </c>
      <c r="H419" s="46">
        <v>600</v>
      </c>
      <c r="I419" s="46">
        <v>400</v>
      </c>
      <c r="J419" s="7">
        <f t="shared" si="56"/>
        <v>3193</v>
      </c>
      <c r="K419" s="26"/>
    </row>
    <row r="420" spans="1:11" ht="13.2" customHeight="1" x14ac:dyDescent="0.25">
      <c r="A420" s="68">
        <v>1</v>
      </c>
      <c r="B420" s="56" t="s">
        <v>108</v>
      </c>
      <c r="C420" s="24" t="s">
        <v>13</v>
      </c>
      <c r="D420" s="6" t="s">
        <v>14</v>
      </c>
      <c r="E420" s="25">
        <f>E426+E432</f>
        <v>813</v>
      </c>
      <c r="F420" s="25">
        <f t="shared" ref="F420:I420" si="57">F426+F432</f>
        <v>1000</v>
      </c>
      <c r="G420" s="22">
        <f t="shared" si="57"/>
        <v>380</v>
      </c>
      <c r="H420" s="22">
        <f t="shared" si="57"/>
        <v>400</v>
      </c>
      <c r="I420" s="22">
        <f t="shared" si="57"/>
        <v>400</v>
      </c>
      <c r="J420" s="7">
        <f t="shared" si="56"/>
        <v>2993</v>
      </c>
      <c r="K420" s="26"/>
    </row>
    <row r="421" spans="1:11" x14ac:dyDescent="0.25">
      <c r="A421" s="69"/>
      <c r="B421" s="57"/>
      <c r="C421" s="26" t="s">
        <v>15</v>
      </c>
      <c r="D421" s="5"/>
      <c r="E421" s="27"/>
      <c r="F421" s="27"/>
      <c r="G421" s="46"/>
      <c r="H421" s="46"/>
      <c r="I421" s="46"/>
      <c r="J421" s="7">
        <f t="shared" si="56"/>
        <v>0</v>
      </c>
      <c r="K421" s="26"/>
    </row>
    <row r="422" spans="1:11" x14ac:dyDescent="0.25">
      <c r="A422" s="69"/>
      <c r="B422" s="57"/>
      <c r="C422" s="26" t="s">
        <v>16</v>
      </c>
      <c r="D422" s="5"/>
      <c r="E422" s="27"/>
      <c r="F422" s="27"/>
      <c r="G422" s="46"/>
      <c r="H422" s="46"/>
      <c r="I422" s="46"/>
      <c r="J422" s="7">
        <f t="shared" si="56"/>
        <v>0</v>
      </c>
      <c r="K422" s="26"/>
    </row>
    <row r="423" spans="1:11" x14ac:dyDescent="0.25">
      <c r="A423" s="69"/>
      <c r="B423" s="57"/>
      <c r="C423" s="26" t="s">
        <v>17</v>
      </c>
      <c r="D423" s="5"/>
      <c r="E423" s="27"/>
      <c r="F423" s="27"/>
      <c r="G423" s="46"/>
      <c r="H423" s="46"/>
      <c r="I423" s="46"/>
      <c r="J423" s="7">
        <f t="shared" si="56"/>
        <v>0</v>
      </c>
      <c r="K423" s="26"/>
    </row>
    <row r="424" spans="1:11" x14ac:dyDescent="0.25">
      <c r="A424" s="69"/>
      <c r="B424" s="57"/>
      <c r="C424" s="26" t="s">
        <v>21</v>
      </c>
      <c r="D424" s="5"/>
      <c r="E424" s="27"/>
      <c r="F424" s="27"/>
      <c r="G424" s="46"/>
      <c r="H424" s="46"/>
      <c r="I424" s="46"/>
      <c r="J424" s="7">
        <f t="shared" si="56"/>
        <v>0</v>
      </c>
      <c r="K424" s="26"/>
    </row>
    <row r="425" spans="1:11" x14ac:dyDescent="0.25">
      <c r="A425" s="70"/>
      <c r="B425" s="58"/>
      <c r="C425" s="26" t="s">
        <v>19</v>
      </c>
      <c r="D425" s="5" t="s">
        <v>14</v>
      </c>
      <c r="E425" s="27">
        <f>E431</f>
        <v>813</v>
      </c>
      <c r="F425" s="27">
        <v>1000</v>
      </c>
      <c r="G425" s="46"/>
      <c r="H425" s="46">
        <v>600</v>
      </c>
      <c r="I425" s="46">
        <v>400</v>
      </c>
      <c r="J425" s="7">
        <f t="shared" si="56"/>
        <v>2813</v>
      </c>
      <c r="K425" s="26"/>
    </row>
    <row r="426" spans="1:11" ht="13.2" customHeight="1" x14ac:dyDescent="0.25">
      <c r="A426" s="71" t="s">
        <v>109</v>
      </c>
      <c r="B426" s="59" t="s">
        <v>110</v>
      </c>
      <c r="C426" s="24" t="s">
        <v>13</v>
      </c>
      <c r="D426" s="6" t="s">
        <v>14</v>
      </c>
      <c r="E426" s="25">
        <f>E431</f>
        <v>813</v>
      </c>
      <c r="F426" s="25">
        <f t="shared" ref="F426:I426" si="58">F431</f>
        <v>1000</v>
      </c>
      <c r="G426" s="22">
        <f t="shared" si="58"/>
        <v>380</v>
      </c>
      <c r="H426" s="22">
        <f t="shared" si="58"/>
        <v>400</v>
      </c>
      <c r="I426" s="22">
        <f t="shared" si="58"/>
        <v>400</v>
      </c>
      <c r="J426" s="7">
        <f t="shared" si="56"/>
        <v>2993</v>
      </c>
      <c r="K426" s="26"/>
    </row>
    <row r="427" spans="1:11" x14ac:dyDescent="0.25">
      <c r="A427" s="72"/>
      <c r="B427" s="60"/>
      <c r="C427" s="26" t="s">
        <v>15</v>
      </c>
      <c r="D427" s="5"/>
      <c r="E427" s="27"/>
      <c r="F427" s="27"/>
      <c r="G427" s="46"/>
      <c r="H427" s="46"/>
      <c r="I427" s="46"/>
      <c r="J427" s="7">
        <f t="shared" si="56"/>
        <v>0</v>
      </c>
      <c r="K427" s="26"/>
    </row>
    <row r="428" spans="1:11" x14ac:dyDescent="0.25">
      <c r="A428" s="72"/>
      <c r="B428" s="60"/>
      <c r="C428" s="26" t="s">
        <v>16</v>
      </c>
      <c r="D428" s="5"/>
      <c r="E428" s="27"/>
      <c r="F428" s="27"/>
      <c r="G428" s="46"/>
      <c r="H428" s="46"/>
      <c r="I428" s="46"/>
      <c r="J428" s="7">
        <f t="shared" si="56"/>
        <v>0</v>
      </c>
      <c r="K428" s="26"/>
    </row>
    <row r="429" spans="1:11" x14ac:dyDescent="0.25">
      <c r="A429" s="72"/>
      <c r="B429" s="60"/>
      <c r="C429" s="26" t="s">
        <v>17</v>
      </c>
      <c r="D429" s="5"/>
      <c r="E429" s="27"/>
      <c r="F429" s="27"/>
      <c r="G429" s="46"/>
      <c r="H429" s="46"/>
      <c r="I429" s="46"/>
      <c r="J429" s="7">
        <f t="shared" si="56"/>
        <v>0</v>
      </c>
      <c r="K429" s="26"/>
    </row>
    <row r="430" spans="1:11" x14ac:dyDescent="0.25">
      <c r="A430" s="72"/>
      <c r="B430" s="60"/>
      <c r="C430" s="26" t="s">
        <v>21</v>
      </c>
      <c r="D430" s="5"/>
      <c r="E430" s="27"/>
      <c r="F430" s="27"/>
      <c r="G430" s="46"/>
      <c r="H430" s="46"/>
      <c r="I430" s="46"/>
      <c r="J430" s="7">
        <f t="shared" si="56"/>
        <v>0</v>
      </c>
      <c r="K430" s="26"/>
    </row>
    <row r="431" spans="1:11" x14ac:dyDescent="0.25">
      <c r="A431" s="73"/>
      <c r="B431" s="61"/>
      <c r="C431" s="26" t="s">
        <v>19</v>
      </c>
      <c r="D431" s="5" t="s">
        <v>14</v>
      </c>
      <c r="E431" s="27">
        <v>813</v>
      </c>
      <c r="F431" s="27">
        <v>1000</v>
      </c>
      <c r="G431" s="46">
        <v>380</v>
      </c>
      <c r="H431" s="46">
        <v>400</v>
      </c>
      <c r="I431" s="46">
        <v>400</v>
      </c>
      <c r="J431" s="7">
        <f t="shared" si="56"/>
        <v>2993</v>
      </c>
      <c r="K431" s="26"/>
    </row>
    <row r="432" spans="1:11" x14ac:dyDescent="0.25">
      <c r="A432" s="74" t="s">
        <v>24</v>
      </c>
      <c r="B432" s="77" t="s">
        <v>111</v>
      </c>
      <c r="C432" s="5" t="s">
        <v>13</v>
      </c>
      <c r="D432" s="6" t="s">
        <v>14</v>
      </c>
      <c r="E432" s="19">
        <f t="shared" ref="E432:F432" si="59">SUM(E433:E437)</f>
        <v>0</v>
      </c>
      <c r="F432" s="19">
        <f t="shared" si="59"/>
        <v>0</v>
      </c>
      <c r="G432" s="40">
        <f>SUM(G433:G437)</f>
        <v>0</v>
      </c>
      <c r="H432" s="40">
        <f t="shared" ref="H432:I432" si="60">SUM(H433:H437)</f>
        <v>0</v>
      </c>
      <c r="I432" s="40">
        <f t="shared" si="60"/>
        <v>0</v>
      </c>
      <c r="J432" s="7">
        <f>SUM(E432:I432)</f>
        <v>0</v>
      </c>
      <c r="K432" s="26"/>
    </row>
    <row r="433" spans="1:11" x14ac:dyDescent="0.25">
      <c r="A433" s="75"/>
      <c r="B433" s="78"/>
      <c r="C433" s="5" t="s">
        <v>15</v>
      </c>
      <c r="D433" s="5"/>
      <c r="E433" s="9"/>
      <c r="F433" s="9"/>
      <c r="G433" s="20"/>
      <c r="H433" s="20"/>
      <c r="I433" s="20"/>
      <c r="J433" s="7">
        <f>SUM(E433:I433)</f>
        <v>0</v>
      </c>
      <c r="K433" s="26"/>
    </row>
    <row r="434" spans="1:11" x14ac:dyDescent="0.25">
      <c r="A434" s="75"/>
      <c r="B434" s="78"/>
      <c r="C434" s="5" t="s">
        <v>16</v>
      </c>
      <c r="D434" s="5"/>
      <c r="E434" s="9"/>
      <c r="F434" s="9"/>
      <c r="G434" s="20"/>
      <c r="H434" s="20"/>
      <c r="I434" s="20"/>
      <c r="J434" s="7">
        <f t="shared" ref="J434:J437" si="61">SUM(E434:I434)</f>
        <v>0</v>
      </c>
      <c r="K434" s="26"/>
    </row>
    <row r="435" spans="1:11" x14ac:dyDescent="0.25">
      <c r="A435" s="75"/>
      <c r="B435" s="78"/>
      <c r="C435" s="5" t="s">
        <v>17</v>
      </c>
      <c r="D435" s="5"/>
      <c r="E435" s="9"/>
      <c r="F435" s="9"/>
      <c r="G435" s="20"/>
      <c r="H435" s="20"/>
      <c r="I435" s="20"/>
      <c r="J435" s="7">
        <f t="shared" si="61"/>
        <v>0</v>
      </c>
      <c r="K435" s="26"/>
    </row>
    <row r="436" spans="1:11" x14ac:dyDescent="0.25">
      <c r="A436" s="75"/>
      <c r="B436" s="78"/>
      <c r="C436" s="5" t="s">
        <v>45</v>
      </c>
      <c r="D436" s="5"/>
      <c r="E436" s="9"/>
      <c r="F436" s="9"/>
      <c r="G436" s="20"/>
      <c r="H436" s="20"/>
      <c r="I436" s="20"/>
      <c r="J436" s="7">
        <f t="shared" si="61"/>
        <v>0</v>
      </c>
      <c r="K436" s="26"/>
    </row>
    <row r="437" spans="1:11" x14ac:dyDescent="0.25">
      <c r="A437" s="76"/>
      <c r="B437" s="79"/>
      <c r="C437" s="5" t="s">
        <v>19</v>
      </c>
      <c r="D437" s="5" t="s">
        <v>14</v>
      </c>
      <c r="E437" s="9"/>
      <c r="F437" s="9"/>
      <c r="G437" s="20"/>
      <c r="H437" s="20"/>
      <c r="I437" s="20"/>
      <c r="J437" s="7">
        <f t="shared" si="61"/>
        <v>0</v>
      </c>
      <c r="K437" s="26"/>
    </row>
    <row r="438" spans="1:11" x14ac:dyDescent="0.25">
      <c r="A438" s="28"/>
      <c r="B438" s="55" t="s">
        <v>112</v>
      </c>
      <c r="C438" s="21" t="s">
        <v>13</v>
      </c>
      <c r="D438" s="6" t="s">
        <v>14</v>
      </c>
      <c r="E438" s="27"/>
      <c r="F438" s="27"/>
      <c r="G438" s="47">
        <f>G443</f>
        <v>0</v>
      </c>
      <c r="H438" s="47">
        <f t="shared" ref="H438:I438" si="62">H443</f>
        <v>10</v>
      </c>
      <c r="I438" s="47">
        <f t="shared" si="62"/>
        <v>10</v>
      </c>
      <c r="J438" s="7">
        <f t="shared" si="56"/>
        <v>20</v>
      </c>
      <c r="K438" s="26"/>
    </row>
    <row r="439" spans="1:11" x14ac:dyDescent="0.25">
      <c r="A439" s="28"/>
      <c r="B439" s="55"/>
      <c r="C439" s="21" t="s">
        <v>15</v>
      </c>
      <c r="D439" s="5"/>
      <c r="E439" s="27"/>
      <c r="F439" s="27"/>
      <c r="G439" s="48"/>
      <c r="H439" s="48"/>
      <c r="I439" s="48"/>
      <c r="J439" s="7">
        <f t="shared" si="56"/>
        <v>0</v>
      </c>
      <c r="K439" s="26"/>
    </row>
    <row r="440" spans="1:11" x14ac:dyDescent="0.25">
      <c r="A440" s="28"/>
      <c r="B440" s="55"/>
      <c r="C440" s="21" t="s">
        <v>16</v>
      </c>
      <c r="D440" s="5"/>
      <c r="E440" s="27"/>
      <c r="F440" s="27"/>
      <c r="G440" s="48"/>
      <c r="H440" s="48"/>
      <c r="I440" s="48"/>
      <c r="J440" s="7">
        <f t="shared" si="56"/>
        <v>0</v>
      </c>
      <c r="K440" s="26"/>
    </row>
    <row r="441" spans="1:11" x14ac:dyDescent="0.25">
      <c r="A441" s="28"/>
      <c r="B441" s="55"/>
      <c r="C441" s="21" t="s">
        <v>17</v>
      </c>
      <c r="D441" s="5"/>
      <c r="E441" s="27"/>
      <c r="F441" s="27"/>
      <c r="G441" s="48"/>
      <c r="H441" s="48"/>
      <c r="I441" s="48"/>
      <c r="J441" s="7">
        <f t="shared" si="56"/>
        <v>0</v>
      </c>
      <c r="K441" s="26"/>
    </row>
    <row r="442" spans="1:11" x14ac:dyDescent="0.25">
      <c r="A442" s="28"/>
      <c r="B442" s="55"/>
      <c r="C442" s="21" t="s">
        <v>18</v>
      </c>
      <c r="D442" s="5"/>
      <c r="E442" s="27"/>
      <c r="F442" s="27"/>
      <c r="G442" s="48"/>
      <c r="H442" s="48"/>
      <c r="I442" s="48"/>
      <c r="J442" s="7">
        <f t="shared" si="56"/>
        <v>0</v>
      </c>
      <c r="K442" s="26"/>
    </row>
    <row r="443" spans="1:11" ht="19.2" customHeight="1" x14ac:dyDescent="0.25">
      <c r="A443" s="28"/>
      <c r="B443" s="55"/>
      <c r="C443" s="21" t="s">
        <v>19</v>
      </c>
      <c r="D443" s="5" t="s">
        <v>14</v>
      </c>
      <c r="E443" s="27"/>
      <c r="F443" s="27"/>
      <c r="G443" s="48">
        <f>G449</f>
        <v>0</v>
      </c>
      <c r="H443" s="48">
        <f t="shared" ref="H443:I443" si="63">H449</f>
        <v>10</v>
      </c>
      <c r="I443" s="48">
        <f t="shared" si="63"/>
        <v>10</v>
      </c>
      <c r="J443" s="7">
        <f t="shared" si="56"/>
        <v>20</v>
      </c>
      <c r="K443" s="26"/>
    </row>
    <row r="444" spans="1:11" x14ac:dyDescent="0.25">
      <c r="A444" s="28"/>
      <c r="B444" s="56" t="s">
        <v>113</v>
      </c>
      <c r="C444" s="24" t="s">
        <v>13</v>
      </c>
      <c r="D444" s="6" t="s">
        <v>14</v>
      </c>
      <c r="E444" s="27"/>
      <c r="F444" s="27"/>
      <c r="G444" s="47">
        <f>G449</f>
        <v>0</v>
      </c>
      <c r="H444" s="47">
        <f t="shared" ref="H444:I444" si="64">H449</f>
        <v>10</v>
      </c>
      <c r="I444" s="47">
        <f t="shared" si="64"/>
        <v>10</v>
      </c>
      <c r="J444" s="7">
        <f t="shared" si="56"/>
        <v>20</v>
      </c>
      <c r="K444" s="26"/>
    </row>
    <row r="445" spans="1:11" x14ac:dyDescent="0.25">
      <c r="A445" s="28"/>
      <c r="B445" s="57"/>
      <c r="C445" s="26" t="s">
        <v>15</v>
      </c>
      <c r="D445" s="5"/>
      <c r="E445" s="27"/>
      <c r="F445" s="27"/>
      <c r="G445" s="48"/>
      <c r="H445" s="48"/>
      <c r="I445" s="48"/>
      <c r="J445" s="7">
        <f t="shared" si="56"/>
        <v>0</v>
      </c>
      <c r="K445" s="26"/>
    </row>
    <row r="446" spans="1:11" x14ac:dyDescent="0.25">
      <c r="A446" s="28"/>
      <c r="B446" s="57"/>
      <c r="C446" s="26" t="s">
        <v>16</v>
      </c>
      <c r="D446" s="5"/>
      <c r="E446" s="27"/>
      <c r="F446" s="27"/>
      <c r="G446" s="48"/>
      <c r="H446" s="48"/>
      <c r="I446" s="48"/>
      <c r="J446" s="7">
        <f t="shared" si="56"/>
        <v>0</v>
      </c>
      <c r="K446" s="26"/>
    </row>
    <row r="447" spans="1:11" x14ac:dyDescent="0.25">
      <c r="A447" s="28"/>
      <c r="B447" s="57"/>
      <c r="C447" s="26" t="s">
        <v>17</v>
      </c>
      <c r="D447" s="5"/>
      <c r="E447" s="27"/>
      <c r="F447" s="27"/>
      <c r="G447" s="48"/>
      <c r="H447" s="48"/>
      <c r="I447" s="48"/>
      <c r="J447" s="7">
        <f t="shared" si="56"/>
        <v>0</v>
      </c>
      <c r="K447" s="26"/>
    </row>
    <row r="448" spans="1:11" x14ac:dyDescent="0.25">
      <c r="A448" s="28"/>
      <c r="B448" s="57"/>
      <c r="C448" s="26" t="s">
        <v>21</v>
      </c>
      <c r="D448" s="5"/>
      <c r="E448" s="27"/>
      <c r="F448" s="27"/>
      <c r="G448" s="48"/>
      <c r="H448" s="48"/>
      <c r="I448" s="48"/>
      <c r="J448" s="7">
        <f t="shared" si="56"/>
        <v>0</v>
      </c>
      <c r="K448" s="26"/>
    </row>
    <row r="449" spans="1:11" ht="16.95" customHeight="1" x14ac:dyDescent="0.25">
      <c r="A449" s="28"/>
      <c r="B449" s="58"/>
      <c r="C449" s="26" t="s">
        <v>19</v>
      </c>
      <c r="D449" s="5" t="s">
        <v>14</v>
      </c>
      <c r="E449" s="27"/>
      <c r="F449" s="27"/>
      <c r="G449" s="48">
        <f>G455</f>
        <v>0</v>
      </c>
      <c r="H449" s="48">
        <f t="shared" ref="H449:I449" si="65">H455</f>
        <v>10</v>
      </c>
      <c r="I449" s="48">
        <f t="shared" si="65"/>
        <v>10</v>
      </c>
      <c r="J449" s="7">
        <f t="shared" si="56"/>
        <v>20</v>
      </c>
      <c r="K449" s="26"/>
    </row>
    <row r="450" spans="1:11" x14ac:dyDescent="0.25">
      <c r="A450" s="28"/>
      <c r="B450" s="59" t="s">
        <v>114</v>
      </c>
      <c r="C450" s="24" t="s">
        <v>13</v>
      </c>
      <c r="D450" s="6" t="s">
        <v>14</v>
      </c>
      <c r="E450" s="27"/>
      <c r="F450" s="27"/>
      <c r="G450" s="47">
        <v>0</v>
      </c>
      <c r="H450" s="47">
        <v>10</v>
      </c>
      <c r="I450" s="47">
        <v>10</v>
      </c>
      <c r="J450" s="7">
        <f t="shared" si="56"/>
        <v>20</v>
      </c>
      <c r="K450" s="26"/>
    </row>
    <row r="451" spans="1:11" x14ac:dyDescent="0.25">
      <c r="A451" s="28"/>
      <c r="B451" s="60"/>
      <c r="C451" s="26" t="s">
        <v>15</v>
      </c>
      <c r="D451" s="5"/>
      <c r="E451" s="27"/>
      <c r="F451" s="27"/>
      <c r="G451" s="48"/>
      <c r="H451" s="48"/>
      <c r="I451" s="48"/>
      <c r="J451" s="7">
        <f t="shared" si="56"/>
        <v>0</v>
      </c>
      <c r="K451" s="26"/>
    </row>
    <row r="452" spans="1:11" x14ac:dyDescent="0.25">
      <c r="A452" s="28"/>
      <c r="B452" s="60"/>
      <c r="C452" s="26" t="s">
        <v>16</v>
      </c>
      <c r="D452" s="5"/>
      <c r="E452" s="27"/>
      <c r="F452" s="27"/>
      <c r="G452" s="48"/>
      <c r="H452" s="48"/>
      <c r="I452" s="48"/>
      <c r="J452" s="7">
        <f t="shared" si="56"/>
        <v>0</v>
      </c>
      <c r="K452" s="26"/>
    </row>
    <row r="453" spans="1:11" x14ac:dyDescent="0.25">
      <c r="A453" s="28"/>
      <c r="B453" s="60"/>
      <c r="C453" s="26" t="s">
        <v>17</v>
      </c>
      <c r="D453" s="5"/>
      <c r="E453" s="27"/>
      <c r="F453" s="27"/>
      <c r="G453" s="48"/>
      <c r="H453" s="48"/>
      <c r="I453" s="48"/>
      <c r="J453" s="7">
        <f t="shared" si="56"/>
        <v>0</v>
      </c>
      <c r="K453" s="26"/>
    </row>
    <row r="454" spans="1:11" x14ac:dyDescent="0.25">
      <c r="A454" s="28"/>
      <c r="B454" s="60"/>
      <c r="C454" s="26" t="s">
        <v>21</v>
      </c>
      <c r="D454" s="5"/>
      <c r="E454" s="27"/>
      <c r="F454" s="27"/>
      <c r="G454" s="48"/>
      <c r="H454" s="48"/>
      <c r="I454" s="48"/>
      <c r="J454" s="7">
        <f t="shared" si="56"/>
        <v>0</v>
      </c>
      <c r="K454" s="26"/>
    </row>
    <row r="455" spans="1:11" ht="18.600000000000001" customHeight="1" x14ac:dyDescent="0.25">
      <c r="A455" s="28"/>
      <c r="B455" s="61"/>
      <c r="C455" s="26" t="s">
        <v>19</v>
      </c>
      <c r="D455" s="5" t="s">
        <v>14</v>
      </c>
      <c r="E455" s="27"/>
      <c r="F455" s="27"/>
      <c r="G455" s="48">
        <v>0</v>
      </c>
      <c r="H455" s="48">
        <v>10</v>
      </c>
      <c r="I455" s="48">
        <v>10</v>
      </c>
      <c r="J455" s="7">
        <f t="shared" si="56"/>
        <v>20</v>
      </c>
      <c r="K455" s="26"/>
    </row>
    <row r="456" spans="1:11" ht="13.8" x14ac:dyDescent="0.25">
      <c r="A456" s="62"/>
      <c r="B456" s="65" t="s">
        <v>115</v>
      </c>
      <c r="C456" s="6" t="s">
        <v>13</v>
      </c>
      <c r="D456" s="6" t="s">
        <v>14</v>
      </c>
      <c r="E456" s="29">
        <f t="shared" ref="E456:I461" si="66">E318+E252+E228+E192+E144+E84+E42+E6+E390+E414</f>
        <v>75847.099999999991</v>
      </c>
      <c r="F456" s="29">
        <f t="shared" si="66"/>
        <v>80631.399999999994</v>
      </c>
      <c r="G456" s="49">
        <f>G318+G252+G228+G192+G144+G84+G42+G6+G390+G414+G438</f>
        <v>79785.133809999999</v>
      </c>
      <c r="H456" s="49">
        <f>H318+H252+H228+H192+H144+H84+H42+H6+H390+H414+H438</f>
        <v>55441.599999999999</v>
      </c>
      <c r="I456" s="49">
        <f>I318+I252+I228+I192+I144+I84+I42+I6+I390+I414+I438</f>
        <v>54376.899999999994</v>
      </c>
      <c r="J456" s="7">
        <f t="shared" si="56"/>
        <v>346082.13381000003</v>
      </c>
      <c r="K456" s="30"/>
    </row>
    <row r="457" spans="1:11" ht="13.8" x14ac:dyDescent="0.25">
      <c r="A457" s="63"/>
      <c r="B457" s="66"/>
      <c r="C457" s="6" t="s">
        <v>15</v>
      </c>
      <c r="D457" s="5"/>
      <c r="E457" s="29">
        <f t="shared" si="66"/>
        <v>0</v>
      </c>
      <c r="F457" s="29">
        <f t="shared" si="66"/>
        <v>3041.7</v>
      </c>
      <c r="G457" s="49">
        <f t="shared" si="66"/>
        <v>111.63500000000001</v>
      </c>
      <c r="H457" s="49">
        <f t="shared" si="66"/>
        <v>0</v>
      </c>
      <c r="I457" s="49">
        <f t="shared" si="66"/>
        <v>0</v>
      </c>
      <c r="J457" s="7">
        <f t="shared" si="56"/>
        <v>3153.335</v>
      </c>
      <c r="K457" s="30"/>
    </row>
    <row r="458" spans="1:11" ht="13.8" x14ac:dyDescent="0.25">
      <c r="A458" s="63"/>
      <c r="B458" s="66"/>
      <c r="C458" s="6" t="s">
        <v>16</v>
      </c>
      <c r="D458" s="5"/>
      <c r="E458" s="29">
        <f t="shared" si="66"/>
        <v>16086.4</v>
      </c>
      <c r="F458" s="29">
        <f t="shared" si="66"/>
        <v>13419.3</v>
      </c>
      <c r="G458" s="49">
        <f t="shared" si="66"/>
        <v>26738.345999999998</v>
      </c>
      <c r="H458" s="49">
        <f t="shared" si="66"/>
        <v>8090.5</v>
      </c>
      <c r="I458" s="49">
        <f t="shared" si="66"/>
        <v>7754</v>
      </c>
      <c r="J458" s="7">
        <f t="shared" si="56"/>
        <v>72088.546000000002</v>
      </c>
      <c r="K458" s="30"/>
    </row>
    <row r="459" spans="1:11" ht="13.8" x14ac:dyDescent="0.25">
      <c r="A459" s="63"/>
      <c r="B459" s="66"/>
      <c r="C459" s="6" t="s">
        <v>17</v>
      </c>
      <c r="D459" s="5"/>
      <c r="E459" s="29">
        <f t="shared" si="66"/>
        <v>0</v>
      </c>
      <c r="F459" s="29">
        <f t="shared" si="66"/>
        <v>0</v>
      </c>
      <c r="G459" s="49">
        <f t="shared" si="66"/>
        <v>0</v>
      </c>
      <c r="H459" s="49">
        <f t="shared" si="66"/>
        <v>0</v>
      </c>
      <c r="I459" s="49">
        <f t="shared" si="66"/>
        <v>0</v>
      </c>
      <c r="J459" s="7">
        <f t="shared" si="56"/>
        <v>0</v>
      </c>
      <c r="K459" s="30"/>
    </row>
    <row r="460" spans="1:11" ht="13.8" x14ac:dyDescent="0.25">
      <c r="A460" s="63"/>
      <c r="B460" s="66"/>
      <c r="C460" s="6" t="s">
        <v>45</v>
      </c>
      <c r="D460" s="5"/>
      <c r="E460" s="29">
        <f t="shared" si="66"/>
        <v>4417.7</v>
      </c>
      <c r="F460" s="29">
        <f t="shared" si="66"/>
        <v>1668.8</v>
      </c>
      <c r="G460" s="49">
        <f t="shared" si="66"/>
        <v>2548.1999999999998</v>
      </c>
      <c r="H460" s="49">
        <f t="shared" si="66"/>
        <v>0</v>
      </c>
      <c r="I460" s="49">
        <f t="shared" si="66"/>
        <v>0</v>
      </c>
      <c r="J460" s="7">
        <f t="shared" si="56"/>
        <v>8634.7000000000007</v>
      </c>
      <c r="K460" s="30"/>
    </row>
    <row r="461" spans="1:11" ht="13.8" x14ac:dyDescent="0.25">
      <c r="A461" s="64"/>
      <c r="B461" s="67"/>
      <c r="C461" s="6" t="s">
        <v>19</v>
      </c>
      <c r="D461" s="5" t="s">
        <v>14</v>
      </c>
      <c r="E461" s="29">
        <f t="shared" si="66"/>
        <v>55343</v>
      </c>
      <c r="F461" s="29">
        <f t="shared" si="66"/>
        <v>62654</v>
      </c>
      <c r="G461" s="49">
        <f>G323+G257+G233+G197+G149+G89+G47+G11+G395+G419+G443</f>
        <v>50386.95281000001</v>
      </c>
      <c r="H461" s="49">
        <f>H323+H257+H233+H197+H149+H89+H47+H11+H395+H419+H443</f>
        <v>47551.100000000006</v>
      </c>
      <c r="I461" s="49">
        <f>I323+I257+I233+I197+I149+I89+I47+I11+I395+I419+I443</f>
        <v>46622.899999999994</v>
      </c>
      <c r="J461" s="7">
        <f t="shared" si="56"/>
        <v>262557.95281000005</v>
      </c>
      <c r="K461" s="30"/>
    </row>
    <row r="462" spans="1:11" x14ac:dyDescent="0.25">
      <c r="A462" s="31"/>
      <c r="B462" s="32"/>
      <c r="C462" s="32"/>
      <c r="D462" s="32"/>
      <c r="E462" s="32"/>
      <c r="F462" s="32"/>
      <c r="G462" s="50"/>
      <c r="H462" s="50"/>
      <c r="I462" s="50"/>
      <c r="J462" s="32"/>
      <c r="K462" s="32"/>
    </row>
  </sheetData>
  <mergeCells count="150">
    <mergeCell ref="B2:K2"/>
    <mergeCell ref="A6:A11"/>
    <mergeCell ref="B6:B11"/>
    <mergeCell ref="A12:A17"/>
    <mergeCell ref="B12:B17"/>
    <mergeCell ref="A18:A23"/>
    <mergeCell ref="B18:B23"/>
    <mergeCell ref="A42:A47"/>
    <mergeCell ref="B42:B47"/>
    <mergeCell ref="A48:A53"/>
    <mergeCell ref="B48:B53"/>
    <mergeCell ref="A54:A59"/>
    <mergeCell ref="B54:B59"/>
    <mergeCell ref="A24:A29"/>
    <mergeCell ref="B24:B29"/>
    <mergeCell ref="A30:A35"/>
    <mergeCell ref="B30:B35"/>
    <mergeCell ref="A36:A41"/>
    <mergeCell ref="B36:B41"/>
    <mergeCell ref="A78:A83"/>
    <mergeCell ref="B78:B83"/>
    <mergeCell ref="A84:A89"/>
    <mergeCell ref="B84:B89"/>
    <mergeCell ref="A90:A95"/>
    <mergeCell ref="B90:B95"/>
    <mergeCell ref="A60:A65"/>
    <mergeCell ref="B60:B65"/>
    <mergeCell ref="A66:A71"/>
    <mergeCell ref="B66:B71"/>
    <mergeCell ref="A72:A77"/>
    <mergeCell ref="B72:B77"/>
    <mergeCell ref="A114:A119"/>
    <mergeCell ref="B114:B119"/>
    <mergeCell ref="A120:A125"/>
    <mergeCell ref="B120:B125"/>
    <mergeCell ref="A126:A131"/>
    <mergeCell ref="B126:B131"/>
    <mergeCell ref="A96:A101"/>
    <mergeCell ref="B96:B101"/>
    <mergeCell ref="A102:A107"/>
    <mergeCell ref="B102:B107"/>
    <mergeCell ref="A108:A113"/>
    <mergeCell ref="B108:B113"/>
    <mergeCell ref="A150:A155"/>
    <mergeCell ref="B150:B155"/>
    <mergeCell ref="A156:A161"/>
    <mergeCell ref="B156:B161"/>
    <mergeCell ref="A162:A167"/>
    <mergeCell ref="B162:B167"/>
    <mergeCell ref="A132:A137"/>
    <mergeCell ref="B132:B137"/>
    <mergeCell ref="A138:A143"/>
    <mergeCell ref="B138:B143"/>
    <mergeCell ref="A144:A149"/>
    <mergeCell ref="B144:B149"/>
    <mergeCell ref="A186:A191"/>
    <mergeCell ref="B186:B191"/>
    <mergeCell ref="A192:A197"/>
    <mergeCell ref="B192:B197"/>
    <mergeCell ref="A198:A203"/>
    <mergeCell ref="B198:B203"/>
    <mergeCell ref="A168:A173"/>
    <mergeCell ref="B168:B173"/>
    <mergeCell ref="A174:A179"/>
    <mergeCell ref="B174:B179"/>
    <mergeCell ref="A180:A185"/>
    <mergeCell ref="B180:B185"/>
    <mergeCell ref="A222:A227"/>
    <mergeCell ref="B222:B227"/>
    <mergeCell ref="A228:A233"/>
    <mergeCell ref="B228:B233"/>
    <mergeCell ref="A234:A239"/>
    <mergeCell ref="B234:B239"/>
    <mergeCell ref="A204:A209"/>
    <mergeCell ref="B204:B209"/>
    <mergeCell ref="A210:A215"/>
    <mergeCell ref="B210:B215"/>
    <mergeCell ref="A216:A221"/>
    <mergeCell ref="B216:B221"/>
    <mergeCell ref="A258:A263"/>
    <mergeCell ref="B258:B263"/>
    <mergeCell ref="A264:A269"/>
    <mergeCell ref="B264:B269"/>
    <mergeCell ref="A270:A275"/>
    <mergeCell ref="B270:B275"/>
    <mergeCell ref="A240:A245"/>
    <mergeCell ref="B240:B245"/>
    <mergeCell ref="A246:A251"/>
    <mergeCell ref="B246:B251"/>
    <mergeCell ref="A252:A257"/>
    <mergeCell ref="B252:B257"/>
    <mergeCell ref="A294:A299"/>
    <mergeCell ref="B294:B299"/>
    <mergeCell ref="A300:A305"/>
    <mergeCell ref="B300:B305"/>
    <mergeCell ref="A306:A311"/>
    <mergeCell ref="B306:B311"/>
    <mergeCell ref="A276:A281"/>
    <mergeCell ref="B276:B281"/>
    <mergeCell ref="A282:A287"/>
    <mergeCell ref="B282:B287"/>
    <mergeCell ref="A288:A293"/>
    <mergeCell ref="B288:B293"/>
    <mergeCell ref="A330:A335"/>
    <mergeCell ref="B330:B335"/>
    <mergeCell ref="A336:A341"/>
    <mergeCell ref="B336:B341"/>
    <mergeCell ref="A342:A347"/>
    <mergeCell ref="B342:B347"/>
    <mergeCell ref="A312:A317"/>
    <mergeCell ref="B312:B317"/>
    <mergeCell ref="A318:A323"/>
    <mergeCell ref="B318:B323"/>
    <mergeCell ref="A324:A329"/>
    <mergeCell ref="B324:B329"/>
    <mergeCell ref="A366:A371"/>
    <mergeCell ref="B366:B371"/>
    <mergeCell ref="A372:A377"/>
    <mergeCell ref="B372:B377"/>
    <mergeCell ref="A378:A383"/>
    <mergeCell ref="B378:B383"/>
    <mergeCell ref="A348:A353"/>
    <mergeCell ref="B348:B353"/>
    <mergeCell ref="A354:A359"/>
    <mergeCell ref="B354:B359"/>
    <mergeCell ref="A360:A365"/>
    <mergeCell ref="B360:B365"/>
    <mergeCell ref="A402:A407"/>
    <mergeCell ref="B402:B407"/>
    <mergeCell ref="A408:A413"/>
    <mergeCell ref="B408:B413"/>
    <mergeCell ref="A414:A419"/>
    <mergeCell ref="B414:B419"/>
    <mergeCell ref="A384:A389"/>
    <mergeCell ref="B384:B389"/>
    <mergeCell ref="A390:A395"/>
    <mergeCell ref="B390:B395"/>
    <mergeCell ref="A396:A401"/>
    <mergeCell ref="B396:B401"/>
    <mergeCell ref="B438:B443"/>
    <mergeCell ref="B444:B449"/>
    <mergeCell ref="B450:B455"/>
    <mergeCell ref="A456:A461"/>
    <mergeCell ref="B456:B461"/>
    <mergeCell ref="A420:A425"/>
    <mergeCell ref="B420:B425"/>
    <mergeCell ref="A426:A431"/>
    <mergeCell ref="B426:B431"/>
    <mergeCell ref="A432:A437"/>
    <mergeCell ref="B432:B437"/>
  </mergeCells>
  <pageMargins left="0.22" right="0.17" top="0.56000000000000005" bottom="0.16" header="0.19" footer="0.22"/>
  <pageSetup paperSize="9" orientation="landscape" r:id="rId1"/>
  <headerFooter alignWithMargins="0"/>
  <rowBreaks count="16" manualBreakCount="16">
    <brk id="41" max="16383" man="1"/>
    <brk id="71" max="16383" man="1"/>
    <brk id="83" max="16383" man="1"/>
    <brk id="113" max="16383" man="1"/>
    <brk id="143" max="16383" man="1"/>
    <brk id="173" max="16383" man="1"/>
    <brk id="191" max="16383" man="1"/>
    <brk id="221" max="16383" man="1"/>
    <brk id="227" max="16383" man="1"/>
    <brk id="251" max="16383" man="1"/>
    <brk id="281" max="16383" man="1"/>
    <brk id="305" max="16383" man="1"/>
    <brk id="317" max="16383" man="1"/>
    <brk id="389" max="16383" man="1"/>
    <brk id="413" max="16383" man="1"/>
    <brk id="4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30.12.2020 года</vt:lpstr>
      <vt:lpstr>'на 30.12.2020 года'!Заголовки_для_печати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Ольга Владимировна</dc:creator>
  <cp:lastModifiedBy>Петрова Ольга Владимировна</cp:lastModifiedBy>
  <cp:lastPrinted>2021-02-15T13:17:56Z</cp:lastPrinted>
  <dcterms:created xsi:type="dcterms:W3CDTF">2020-08-24T11:25:36Z</dcterms:created>
  <dcterms:modified xsi:type="dcterms:W3CDTF">2021-02-15T16:01:56Z</dcterms:modified>
</cp:coreProperties>
</file>