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1 года\1 Постановления\Программа 2021 года\Изменение программы 2021 год\847  от 28.12.2021\"/>
    </mc:Choice>
  </mc:AlternateContent>
  <bookViews>
    <workbookView xWindow="0" yWindow="0" windowWidth="23040" windowHeight="8568"/>
  </bookViews>
  <sheets>
    <sheet name="2021-2024- 28.12.2021" sheetId="1" r:id="rId1"/>
  </sheets>
  <definedNames>
    <definedName name="_xlnm.Print_Titles" localSheetId="0">'2021-2024- 28.12.2021'!$6:$6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8" i="1" l="1"/>
  <c r="J416" i="1"/>
  <c r="J415" i="1"/>
  <c r="J414" i="1"/>
  <c r="J413" i="1"/>
  <c r="I412" i="1"/>
  <c r="H412" i="1"/>
  <c r="G412" i="1"/>
  <c r="J412" i="1" s="1"/>
  <c r="E412" i="1"/>
  <c r="I411" i="1"/>
  <c r="I406" i="1" s="1"/>
  <c r="I402" i="1" s="1"/>
  <c r="H411" i="1"/>
  <c r="G411" i="1"/>
  <c r="E411" i="1"/>
  <c r="J410" i="1"/>
  <c r="J409" i="1"/>
  <c r="J408" i="1"/>
  <c r="H407" i="1"/>
  <c r="G407" i="1"/>
  <c r="F407" i="1"/>
  <c r="E407" i="1"/>
  <c r="H406" i="1"/>
  <c r="J406" i="1" s="1"/>
  <c r="E406" i="1"/>
  <c r="E402" i="1" s="1"/>
  <c r="J405" i="1"/>
  <c r="J404" i="1"/>
  <c r="J403" i="1"/>
  <c r="H402" i="1"/>
  <c r="G402" i="1"/>
  <c r="F402" i="1"/>
  <c r="J402" i="1" s="1"/>
  <c r="J401" i="1"/>
  <c r="J400" i="1"/>
  <c r="J399" i="1"/>
  <c r="J398" i="1"/>
  <c r="J397" i="1"/>
  <c r="E397" i="1"/>
  <c r="J396" i="1"/>
  <c r="G396" i="1"/>
  <c r="F396" i="1"/>
  <c r="E396" i="1"/>
  <c r="J395" i="1"/>
  <c r="J394" i="1"/>
  <c r="J393" i="1"/>
  <c r="G392" i="1"/>
  <c r="F392" i="1"/>
  <c r="J392" i="1" s="1"/>
  <c r="E392" i="1"/>
  <c r="G391" i="1"/>
  <c r="G387" i="1" s="1"/>
  <c r="F391" i="1"/>
  <c r="J391" i="1" s="1"/>
  <c r="E391" i="1"/>
  <c r="J390" i="1"/>
  <c r="J389" i="1"/>
  <c r="J388" i="1"/>
  <c r="F387" i="1"/>
  <c r="J387" i="1" s="1"/>
  <c r="E387" i="1"/>
  <c r="J386" i="1"/>
  <c r="J385" i="1"/>
  <c r="J384" i="1"/>
  <c r="J383" i="1"/>
  <c r="I382" i="1"/>
  <c r="H382" i="1"/>
  <c r="H377" i="1" s="1"/>
  <c r="G382" i="1"/>
  <c r="F382" i="1"/>
  <c r="J382" i="1" s="1"/>
  <c r="E382" i="1"/>
  <c r="J381" i="1"/>
  <c r="E381" i="1"/>
  <c r="J380" i="1"/>
  <c r="J379" i="1"/>
  <c r="J378" i="1"/>
  <c r="I377" i="1"/>
  <c r="F377" i="1"/>
  <c r="J377" i="1" s="1"/>
  <c r="E377" i="1"/>
  <c r="J376" i="1"/>
  <c r="E376" i="1"/>
  <c r="J375" i="1"/>
  <c r="J374" i="1"/>
  <c r="J373" i="1"/>
  <c r="G372" i="1"/>
  <c r="J372" i="1" s="1"/>
  <c r="F372" i="1"/>
  <c r="E372" i="1"/>
  <c r="J371" i="1"/>
  <c r="J370" i="1"/>
  <c r="J369" i="1"/>
  <c r="J368" i="1"/>
  <c r="I367" i="1"/>
  <c r="H367" i="1"/>
  <c r="G367" i="1"/>
  <c r="F367" i="1"/>
  <c r="E367" i="1"/>
  <c r="J366" i="1"/>
  <c r="J365" i="1"/>
  <c r="J364" i="1"/>
  <c r="J363" i="1"/>
  <c r="I362" i="1"/>
  <c r="H362" i="1"/>
  <c r="H357" i="1" s="1"/>
  <c r="H352" i="1" s="1"/>
  <c r="G362" i="1"/>
  <c r="G357" i="1" s="1"/>
  <c r="F362" i="1"/>
  <c r="J362" i="1" s="1"/>
  <c r="E362" i="1"/>
  <c r="I361" i="1"/>
  <c r="I356" i="1" s="1"/>
  <c r="H361" i="1"/>
  <c r="G361" i="1"/>
  <c r="F361" i="1"/>
  <c r="F356" i="1" s="1"/>
  <c r="E361" i="1"/>
  <c r="E356" i="1" s="1"/>
  <c r="I360" i="1"/>
  <c r="H360" i="1"/>
  <c r="H355" i="1" s="1"/>
  <c r="G360" i="1"/>
  <c r="G355" i="1" s="1"/>
  <c r="F360" i="1"/>
  <c r="J360" i="1" s="1"/>
  <c r="E360" i="1"/>
  <c r="I359" i="1"/>
  <c r="I354" i="1" s="1"/>
  <c r="H359" i="1"/>
  <c r="G359" i="1"/>
  <c r="F359" i="1"/>
  <c r="F354" i="1" s="1"/>
  <c r="E359" i="1"/>
  <c r="E354" i="1" s="1"/>
  <c r="I358" i="1"/>
  <c r="H358" i="1"/>
  <c r="H353" i="1" s="1"/>
  <c r="G358" i="1"/>
  <c r="G353" i="1" s="1"/>
  <c r="F358" i="1"/>
  <c r="J358" i="1" s="1"/>
  <c r="E358" i="1"/>
  <c r="I357" i="1"/>
  <c r="I352" i="1" s="1"/>
  <c r="F357" i="1"/>
  <c r="F352" i="1" s="1"/>
  <c r="E357" i="1"/>
  <c r="E352" i="1" s="1"/>
  <c r="H356" i="1"/>
  <c r="G356" i="1"/>
  <c r="I355" i="1"/>
  <c r="F355" i="1"/>
  <c r="E355" i="1"/>
  <c r="H354" i="1"/>
  <c r="G354" i="1"/>
  <c r="I353" i="1"/>
  <c r="F353" i="1"/>
  <c r="E353" i="1"/>
  <c r="G352" i="1"/>
  <c r="J351" i="1"/>
  <c r="J350" i="1"/>
  <c r="J349" i="1"/>
  <c r="J348" i="1"/>
  <c r="I347" i="1"/>
  <c r="H347" i="1"/>
  <c r="G347" i="1"/>
  <c r="F347" i="1"/>
  <c r="E347" i="1"/>
  <c r="J346" i="1"/>
  <c r="J345" i="1"/>
  <c r="J344" i="1"/>
  <c r="J343" i="1"/>
  <c r="I342" i="1"/>
  <c r="H342" i="1"/>
  <c r="G342" i="1"/>
  <c r="F342" i="1"/>
  <c r="J342" i="1" s="1"/>
  <c r="E342" i="1"/>
  <c r="I341" i="1"/>
  <c r="H341" i="1"/>
  <c r="G341" i="1"/>
  <c r="F341" i="1"/>
  <c r="E341" i="1"/>
  <c r="E337" i="1" s="1"/>
  <c r="I340" i="1"/>
  <c r="H340" i="1"/>
  <c r="G340" i="1"/>
  <c r="F340" i="1"/>
  <c r="J340" i="1" s="1"/>
  <c r="E340" i="1"/>
  <c r="I339" i="1"/>
  <c r="H339" i="1"/>
  <c r="G339" i="1"/>
  <c r="F339" i="1"/>
  <c r="E339" i="1"/>
  <c r="I338" i="1"/>
  <c r="H338" i="1"/>
  <c r="H337" i="1" s="1"/>
  <c r="G338" i="1"/>
  <c r="F338" i="1"/>
  <c r="J338" i="1" s="1"/>
  <c r="E338" i="1"/>
  <c r="I337" i="1"/>
  <c r="F337" i="1"/>
  <c r="J336" i="1"/>
  <c r="J335" i="1"/>
  <c r="J334" i="1"/>
  <c r="J333" i="1"/>
  <c r="I332" i="1"/>
  <c r="H332" i="1"/>
  <c r="G332" i="1"/>
  <c r="F332" i="1"/>
  <c r="J332" i="1" s="1"/>
  <c r="E332" i="1"/>
  <c r="J331" i="1"/>
  <c r="J330" i="1"/>
  <c r="J329" i="1"/>
  <c r="J328" i="1"/>
  <c r="J327" i="1"/>
  <c r="J326" i="1"/>
  <c r="H326" i="1"/>
  <c r="G326" i="1"/>
  <c r="F326" i="1"/>
  <c r="E326" i="1"/>
  <c r="J325" i="1"/>
  <c r="J324" i="1"/>
  <c r="J323" i="1"/>
  <c r="J322" i="1"/>
  <c r="H321" i="1"/>
  <c r="G321" i="1"/>
  <c r="F321" i="1"/>
  <c r="J321" i="1" s="1"/>
  <c r="E321" i="1"/>
  <c r="J320" i="1"/>
  <c r="J319" i="1"/>
  <c r="J318" i="1"/>
  <c r="J317" i="1"/>
  <c r="I316" i="1"/>
  <c r="H316" i="1"/>
  <c r="G316" i="1"/>
  <c r="F316" i="1"/>
  <c r="E316" i="1"/>
  <c r="J315" i="1"/>
  <c r="J314" i="1"/>
  <c r="J313" i="1"/>
  <c r="J312" i="1"/>
  <c r="J311" i="1"/>
  <c r="F311" i="1"/>
  <c r="E311" i="1"/>
  <c r="J310" i="1"/>
  <c r="J309" i="1"/>
  <c r="J308" i="1"/>
  <c r="J307" i="1"/>
  <c r="I306" i="1"/>
  <c r="H306" i="1"/>
  <c r="G306" i="1"/>
  <c r="F306" i="1"/>
  <c r="E306" i="1"/>
  <c r="J305" i="1"/>
  <c r="J304" i="1"/>
  <c r="J303" i="1"/>
  <c r="J302" i="1"/>
  <c r="I301" i="1"/>
  <c r="H301" i="1"/>
  <c r="G301" i="1"/>
  <c r="F301" i="1"/>
  <c r="J301" i="1" s="1"/>
  <c r="E301" i="1"/>
  <c r="I300" i="1"/>
  <c r="I295" i="1" s="1"/>
  <c r="H300" i="1"/>
  <c r="G300" i="1"/>
  <c r="F300" i="1"/>
  <c r="E300" i="1"/>
  <c r="E295" i="1" s="1"/>
  <c r="I299" i="1"/>
  <c r="H299" i="1"/>
  <c r="G299" i="1"/>
  <c r="G294" i="1" s="1"/>
  <c r="F299" i="1"/>
  <c r="J299" i="1" s="1"/>
  <c r="E299" i="1"/>
  <c r="I298" i="1"/>
  <c r="I293" i="1" s="1"/>
  <c r="H298" i="1"/>
  <c r="G298" i="1"/>
  <c r="F298" i="1"/>
  <c r="E298" i="1"/>
  <c r="E293" i="1" s="1"/>
  <c r="I297" i="1"/>
  <c r="H297" i="1"/>
  <c r="H296" i="1" s="1"/>
  <c r="G297" i="1"/>
  <c r="F297" i="1"/>
  <c r="J297" i="1" s="1"/>
  <c r="E297" i="1"/>
  <c r="I296" i="1"/>
  <c r="F296" i="1"/>
  <c r="H295" i="1"/>
  <c r="G295" i="1"/>
  <c r="G421" i="1" s="1"/>
  <c r="F295" i="1"/>
  <c r="I294" i="1"/>
  <c r="I420" i="1" s="1"/>
  <c r="H294" i="1"/>
  <c r="F294" i="1"/>
  <c r="E294" i="1"/>
  <c r="H293" i="1"/>
  <c r="G293" i="1"/>
  <c r="F293" i="1"/>
  <c r="I292" i="1"/>
  <c r="H292" i="1"/>
  <c r="F292" i="1"/>
  <c r="F291" i="1" s="1"/>
  <c r="E292" i="1"/>
  <c r="E291" i="1" s="1"/>
  <c r="H291" i="1"/>
  <c r="J290" i="1"/>
  <c r="J289" i="1"/>
  <c r="J288" i="1"/>
  <c r="J287" i="1"/>
  <c r="F286" i="1"/>
  <c r="J286" i="1" s="1"/>
  <c r="H285" i="1"/>
  <c r="G285" i="1"/>
  <c r="F285" i="1"/>
  <c r="H284" i="1"/>
  <c r="G284" i="1"/>
  <c r="F284" i="1"/>
  <c r="H283" i="1"/>
  <c r="G283" i="1"/>
  <c r="F283" i="1"/>
  <c r="H282" i="1"/>
  <c r="G282" i="1"/>
  <c r="F282" i="1"/>
  <c r="I281" i="1"/>
  <c r="H281" i="1"/>
  <c r="G281" i="1"/>
  <c r="J280" i="1"/>
  <c r="J279" i="1"/>
  <c r="J278" i="1"/>
  <c r="J277" i="1"/>
  <c r="I276" i="1"/>
  <c r="H276" i="1"/>
  <c r="G276" i="1"/>
  <c r="J275" i="1"/>
  <c r="J274" i="1"/>
  <c r="J273" i="1"/>
  <c r="J272" i="1"/>
  <c r="I271" i="1"/>
  <c r="H271" i="1"/>
  <c r="G271" i="1"/>
  <c r="J271" i="1" s="1"/>
  <c r="J270" i="1"/>
  <c r="J269" i="1"/>
  <c r="J268" i="1"/>
  <c r="J267" i="1"/>
  <c r="I266" i="1"/>
  <c r="H266" i="1"/>
  <c r="G266" i="1"/>
  <c r="F266" i="1"/>
  <c r="J266" i="1" s="1"/>
  <c r="E266" i="1"/>
  <c r="J265" i="1"/>
  <c r="J264" i="1"/>
  <c r="J263" i="1"/>
  <c r="J262" i="1"/>
  <c r="J261" i="1"/>
  <c r="H261" i="1"/>
  <c r="G261" i="1"/>
  <c r="F261" i="1"/>
  <c r="E261" i="1"/>
  <c r="J260" i="1"/>
  <c r="J259" i="1"/>
  <c r="J258" i="1"/>
  <c r="J257" i="1"/>
  <c r="H256" i="1"/>
  <c r="G256" i="1"/>
  <c r="F256" i="1"/>
  <c r="J256" i="1" s="1"/>
  <c r="E256" i="1"/>
  <c r="J255" i="1"/>
  <c r="J254" i="1"/>
  <c r="J253" i="1"/>
  <c r="J252" i="1"/>
  <c r="I251" i="1"/>
  <c r="H251" i="1"/>
  <c r="G251" i="1"/>
  <c r="F251" i="1"/>
  <c r="I250" i="1"/>
  <c r="I230" i="1" s="1"/>
  <c r="H250" i="1"/>
  <c r="G250" i="1"/>
  <c r="F250" i="1"/>
  <c r="J250" i="1" s="1"/>
  <c r="E250" i="1"/>
  <c r="E246" i="1" s="1"/>
  <c r="I249" i="1"/>
  <c r="H249" i="1"/>
  <c r="G249" i="1"/>
  <c r="F249" i="1"/>
  <c r="J249" i="1" s="1"/>
  <c r="E249" i="1"/>
  <c r="I248" i="1"/>
  <c r="H248" i="1"/>
  <c r="G248" i="1"/>
  <c r="F248" i="1"/>
  <c r="J248" i="1" s="1"/>
  <c r="E248" i="1"/>
  <c r="I247" i="1"/>
  <c r="H247" i="1"/>
  <c r="H246" i="1" s="1"/>
  <c r="G247" i="1"/>
  <c r="G246" i="1" s="1"/>
  <c r="F247" i="1"/>
  <c r="E247" i="1"/>
  <c r="I246" i="1"/>
  <c r="F246" i="1"/>
  <c r="J245" i="1"/>
  <c r="J244" i="1"/>
  <c r="J243" i="1"/>
  <c r="J242" i="1"/>
  <c r="I241" i="1"/>
  <c r="H241" i="1"/>
  <c r="G241" i="1"/>
  <c r="F241" i="1"/>
  <c r="E241" i="1"/>
  <c r="J240" i="1"/>
  <c r="J239" i="1"/>
  <c r="J238" i="1"/>
  <c r="J237" i="1"/>
  <c r="I236" i="1"/>
  <c r="H236" i="1"/>
  <c r="G236" i="1"/>
  <c r="F236" i="1"/>
  <c r="E236" i="1"/>
  <c r="J235" i="1"/>
  <c r="J234" i="1"/>
  <c r="J233" i="1"/>
  <c r="J232" i="1"/>
  <c r="I231" i="1"/>
  <c r="H231" i="1"/>
  <c r="G231" i="1"/>
  <c r="F231" i="1"/>
  <c r="J231" i="1" s="1"/>
  <c r="E231" i="1"/>
  <c r="H230" i="1"/>
  <c r="G230" i="1"/>
  <c r="E230" i="1"/>
  <c r="E225" i="1" s="1"/>
  <c r="I229" i="1"/>
  <c r="H229" i="1"/>
  <c r="G229" i="1"/>
  <c r="G224" i="1" s="1"/>
  <c r="E229" i="1"/>
  <c r="I228" i="1"/>
  <c r="I223" i="1" s="1"/>
  <c r="H228" i="1"/>
  <c r="G228" i="1"/>
  <c r="E228" i="1"/>
  <c r="E223" i="1" s="1"/>
  <c r="I227" i="1"/>
  <c r="H227" i="1"/>
  <c r="E227" i="1"/>
  <c r="H226" i="1"/>
  <c r="H225" i="1"/>
  <c r="G225" i="1"/>
  <c r="I224" i="1"/>
  <c r="H224" i="1"/>
  <c r="E224" i="1"/>
  <c r="H223" i="1"/>
  <c r="G223" i="1"/>
  <c r="I222" i="1"/>
  <c r="H222" i="1"/>
  <c r="E222" i="1"/>
  <c r="H221" i="1"/>
  <c r="J220" i="1"/>
  <c r="J219" i="1"/>
  <c r="J218" i="1"/>
  <c r="J217" i="1"/>
  <c r="I216" i="1"/>
  <c r="H216" i="1"/>
  <c r="F216" i="1"/>
  <c r="J215" i="1"/>
  <c r="J214" i="1"/>
  <c r="J213" i="1"/>
  <c r="J212" i="1"/>
  <c r="I211" i="1"/>
  <c r="H211" i="1"/>
  <c r="G211" i="1"/>
  <c r="F211" i="1"/>
  <c r="J210" i="1"/>
  <c r="I210" i="1"/>
  <c r="H210" i="1"/>
  <c r="F210" i="1"/>
  <c r="E210" i="1"/>
  <c r="E206" i="1" s="1"/>
  <c r="J209" i="1"/>
  <c r="J208" i="1"/>
  <c r="J207" i="1"/>
  <c r="I206" i="1"/>
  <c r="H206" i="1"/>
  <c r="G206" i="1"/>
  <c r="F206" i="1"/>
  <c r="J206" i="1" s="1"/>
  <c r="I205" i="1"/>
  <c r="H205" i="1"/>
  <c r="G205" i="1"/>
  <c r="F205" i="1"/>
  <c r="J205" i="1" s="1"/>
  <c r="J204" i="1"/>
  <c r="J203" i="1"/>
  <c r="J202" i="1"/>
  <c r="I201" i="1"/>
  <c r="H201" i="1"/>
  <c r="G201" i="1"/>
  <c r="F201" i="1"/>
  <c r="E201" i="1"/>
  <c r="J200" i="1"/>
  <c r="J199" i="1"/>
  <c r="J198" i="1"/>
  <c r="J197" i="1"/>
  <c r="I196" i="1"/>
  <c r="H196" i="1"/>
  <c r="G196" i="1"/>
  <c r="F196" i="1"/>
  <c r="J196" i="1" s="1"/>
  <c r="E196" i="1"/>
  <c r="J195" i="1"/>
  <c r="J194" i="1"/>
  <c r="J193" i="1"/>
  <c r="J192" i="1"/>
  <c r="I191" i="1"/>
  <c r="H191" i="1"/>
  <c r="G191" i="1"/>
  <c r="F191" i="1"/>
  <c r="E191" i="1"/>
  <c r="J190" i="1"/>
  <c r="J189" i="1"/>
  <c r="J188" i="1"/>
  <c r="J187" i="1"/>
  <c r="I186" i="1"/>
  <c r="H186" i="1"/>
  <c r="G186" i="1"/>
  <c r="F186" i="1"/>
  <c r="J186" i="1" s="1"/>
  <c r="E186" i="1"/>
  <c r="I185" i="1"/>
  <c r="H185" i="1"/>
  <c r="H180" i="1" s="1"/>
  <c r="G185" i="1"/>
  <c r="F185" i="1"/>
  <c r="J185" i="1" s="1"/>
  <c r="E185" i="1"/>
  <c r="I184" i="1"/>
  <c r="H184" i="1"/>
  <c r="G184" i="1"/>
  <c r="F184" i="1"/>
  <c r="F179" i="1" s="1"/>
  <c r="E184" i="1"/>
  <c r="I183" i="1"/>
  <c r="H183" i="1"/>
  <c r="H178" i="1" s="1"/>
  <c r="G183" i="1"/>
  <c r="F183" i="1"/>
  <c r="J183" i="1" s="1"/>
  <c r="E183" i="1"/>
  <c r="I182" i="1"/>
  <c r="I181" i="1" s="1"/>
  <c r="H182" i="1"/>
  <c r="G182" i="1"/>
  <c r="F182" i="1"/>
  <c r="E182" i="1"/>
  <c r="E181" i="1" s="1"/>
  <c r="H181" i="1"/>
  <c r="G181" i="1"/>
  <c r="I180" i="1"/>
  <c r="G180" i="1"/>
  <c r="F180" i="1"/>
  <c r="J180" i="1" s="1"/>
  <c r="E180" i="1"/>
  <c r="I179" i="1"/>
  <c r="H179" i="1"/>
  <c r="G179" i="1"/>
  <c r="E179" i="1"/>
  <c r="J178" i="1"/>
  <c r="I178" i="1"/>
  <c r="G178" i="1"/>
  <c r="F178" i="1"/>
  <c r="E178" i="1"/>
  <c r="I177" i="1"/>
  <c r="H177" i="1"/>
  <c r="H176" i="1" s="1"/>
  <c r="G177" i="1"/>
  <c r="G176" i="1" s="1"/>
  <c r="E177" i="1"/>
  <c r="I176" i="1"/>
  <c r="E176" i="1"/>
  <c r="J175" i="1"/>
  <c r="J174" i="1"/>
  <c r="J173" i="1"/>
  <c r="J172" i="1"/>
  <c r="J171" i="1"/>
  <c r="J170" i="1"/>
  <c r="J169" i="1"/>
  <c r="J168" i="1"/>
  <c r="J167" i="1"/>
  <c r="J166" i="1"/>
  <c r="J165" i="1"/>
  <c r="H165" i="1"/>
  <c r="G165" i="1"/>
  <c r="F165" i="1"/>
  <c r="E165" i="1"/>
  <c r="J164" i="1"/>
  <c r="J163" i="1"/>
  <c r="J162" i="1"/>
  <c r="J161" i="1"/>
  <c r="I160" i="1"/>
  <c r="H160" i="1"/>
  <c r="G160" i="1"/>
  <c r="G140" i="1" s="1"/>
  <c r="G135" i="1" s="1"/>
  <c r="F160" i="1"/>
  <c r="E160" i="1"/>
  <c r="J159" i="1"/>
  <c r="J158" i="1"/>
  <c r="J157" i="1"/>
  <c r="J156" i="1"/>
  <c r="I155" i="1"/>
  <c r="H155" i="1"/>
  <c r="G155" i="1"/>
  <c r="F155" i="1"/>
  <c r="E155" i="1"/>
  <c r="J154" i="1"/>
  <c r="J153" i="1"/>
  <c r="J152" i="1"/>
  <c r="J151" i="1"/>
  <c r="I150" i="1"/>
  <c r="H150" i="1"/>
  <c r="G150" i="1"/>
  <c r="F150" i="1"/>
  <c r="J150" i="1" s="1"/>
  <c r="E150" i="1"/>
  <c r="J149" i="1"/>
  <c r="J148" i="1"/>
  <c r="J147" i="1"/>
  <c r="J146" i="1"/>
  <c r="I145" i="1"/>
  <c r="H145" i="1"/>
  <c r="G145" i="1"/>
  <c r="F145" i="1"/>
  <c r="J145" i="1" s="1"/>
  <c r="E145" i="1"/>
  <c r="I144" i="1"/>
  <c r="H144" i="1"/>
  <c r="G144" i="1"/>
  <c r="G139" i="1" s="1"/>
  <c r="F144" i="1"/>
  <c r="E144" i="1"/>
  <c r="I143" i="1"/>
  <c r="I138" i="1" s="1"/>
  <c r="H143" i="1"/>
  <c r="G143" i="1"/>
  <c r="F143" i="1"/>
  <c r="E143" i="1"/>
  <c r="E138" i="1" s="1"/>
  <c r="I142" i="1"/>
  <c r="H142" i="1"/>
  <c r="G142" i="1"/>
  <c r="G137" i="1" s="1"/>
  <c r="F142" i="1"/>
  <c r="J142" i="1" s="1"/>
  <c r="E142" i="1"/>
  <c r="I141" i="1"/>
  <c r="I136" i="1" s="1"/>
  <c r="H141" i="1"/>
  <c r="G141" i="1"/>
  <c r="F141" i="1"/>
  <c r="J141" i="1" s="1"/>
  <c r="E141" i="1"/>
  <c r="E136" i="1" s="1"/>
  <c r="H140" i="1"/>
  <c r="F140" i="1"/>
  <c r="I139" i="1"/>
  <c r="H139" i="1"/>
  <c r="F139" i="1"/>
  <c r="E139" i="1"/>
  <c r="H138" i="1"/>
  <c r="G138" i="1"/>
  <c r="F138" i="1"/>
  <c r="J138" i="1" s="1"/>
  <c r="I137" i="1"/>
  <c r="H137" i="1"/>
  <c r="F137" i="1"/>
  <c r="E137" i="1"/>
  <c r="H136" i="1"/>
  <c r="G136" i="1"/>
  <c r="F136" i="1"/>
  <c r="J136" i="1" s="1"/>
  <c r="H135" i="1"/>
  <c r="F135" i="1"/>
  <c r="J134" i="1"/>
  <c r="J133" i="1"/>
  <c r="J132" i="1"/>
  <c r="J131" i="1"/>
  <c r="I130" i="1"/>
  <c r="H130" i="1"/>
  <c r="G130" i="1"/>
  <c r="F130" i="1"/>
  <c r="J130" i="1" s="1"/>
  <c r="E130" i="1"/>
  <c r="F129" i="1"/>
  <c r="J129" i="1" s="1"/>
  <c r="J128" i="1"/>
  <c r="J127" i="1"/>
  <c r="J126" i="1"/>
  <c r="I125" i="1"/>
  <c r="H125" i="1"/>
  <c r="G125" i="1"/>
  <c r="E125" i="1"/>
  <c r="J124" i="1"/>
  <c r="J123" i="1"/>
  <c r="J122" i="1"/>
  <c r="J121" i="1"/>
  <c r="I120" i="1"/>
  <c r="H120" i="1"/>
  <c r="J120" i="1" s="1"/>
  <c r="G120" i="1"/>
  <c r="J119" i="1"/>
  <c r="J118" i="1"/>
  <c r="J117" i="1"/>
  <c r="J116" i="1"/>
  <c r="I115" i="1"/>
  <c r="H115" i="1"/>
  <c r="G115" i="1"/>
  <c r="F115" i="1"/>
  <c r="J115" i="1" s="1"/>
  <c r="E115" i="1"/>
  <c r="J114" i="1"/>
  <c r="J113" i="1"/>
  <c r="J112" i="1"/>
  <c r="J111" i="1"/>
  <c r="I110" i="1"/>
  <c r="H110" i="1"/>
  <c r="G110" i="1"/>
  <c r="F110" i="1"/>
  <c r="J110" i="1" s="1"/>
  <c r="E110" i="1"/>
  <c r="J109" i="1"/>
  <c r="J108" i="1"/>
  <c r="J107" i="1"/>
  <c r="J106" i="1"/>
  <c r="J105" i="1"/>
  <c r="J104" i="1"/>
  <c r="E104" i="1"/>
  <c r="J103" i="1"/>
  <c r="J102" i="1"/>
  <c r="J101" i="1"/>
  <c r="J100" i="1"/>
  <c r="I99" i="1"/>
  <c r="H99" i="1"/>
  <c r="G99" i="1"/>
  <c r="F99" i="1"/>
  <c r="J99" i="1" s="1"/>
  <c r="E99" i="1"/>
  <c r="J98" i="1"/>
  <c r="J97" i="1"/>
  <c r="J96" i="1"/>
  <c r="J95" i="1"/>
  <c r="I94" i="1"/>
  <c r="H94" i="1"/>
  <c r="G94" i="1"/>
  <c r="F94" i="1"/>
  <c r="E94" i="1"/>
  <c r="J93" i="1"/>
  <c r="J92" i="1"/>
  <c r="J91" i="1"/>
  <c r="J90" i="1"/>
  <c r="J89" i="1"/>
  <c r="G88" i="1"/>
  <c r="F88" i="1"/>
  <c r="J88" i="1" s="1"/>
  <c r="E88" i="1"/>
  <c r="J87" i="1"/>
  <c r="J86" i="1"/>
  <c r="J85" i="1"/>
  <c r="J84" i="1"/>
  <c r="I83" i="1"/>
  <c r="H83" i="1"/>
  <c r="G83" i="1"/>
  <c r="F83" i="1"/>
  <c r="J83" i="1" s="1"/>
  <c r="E83" i="1"/>
  <c r="I82" i="1"/>
  <c r="H82" i="1"/>
  <c r="G82" i="1"/>
  <c r="G77" i="1" s="1"/>
  <c r="E82" i="1"/>
  <c r="I81" i="1"/>
  <c r="I76" i="1" s="1"/>
  <c r="H81" i="1"/>
  <c r="H76" i="1" s="1"/>
  <c r="G81" i="1"/>
  <c r="F81" i="1"/>
  <c r="J81" i="1" s="1"/>
  <c r="E81" i="1"/>
  <c r="E76" i="1" s="1"/>
  <c r="I80" i="1"/>
  <c r="H80" i="1"/>
  <c r="G80" i="1"/>
  <c r="G75" i="1" s="1"/>
  <c r="G73" i="1" s="1"/>
  <c r="F80" i="1"/>
  <c r="F75" i="1" s="1"/>
  <c r="E80" i="1"/>
  <c r="I79" i="1"/>
  <c r="I78" i="1" s="1"/>
  <c r="H79" i="1"/>
  <c r="H78" i="1" s="1"/>
  <c r="G79" i="1"/>
  <c r="F79" i="1"/>
  <c r="E79" i="1"/>
  <c r="E78" i="1" s="1"/>
  <c r="G78" i="1"/>
  <c r="I77" i="1"/>
  <c r="H77" i="1"/>
  <c r="E77" i="1"/>
  <c r="G76" i="1"/>
  <c r="F76" i="1"/>
  <c r="J76" i="1" s="1"/>
  <c r="I75" i="1"/>
  <c r="H75" i="1"/>
  <c r="E75" i="1"/>
  <c r="J74" i="1"/>
  <c r="J72" i="1"/>
  <c r="J71" i="1"/>
  <c r="J70" i="1"/>
  <c r="J69" i="1"/>
  <c r="H68" i="1"/>
  <c r="J68" i="1" s="1"/>
  <c r="G68" i="1"/>
  <c r="F68" i="1"/>
  <c r="E68" i="1"/>
  <c r="J67" i="1"/>
  <c r="E67" i="1"/>
  <c r="J66" i="1"/>
  <c r="J65" i="1"/>
  <c r="J64" i="1"/>
  <c r="H63" i="1"/>
  <c r="G63" i="1"/>
  <c r="F63" i="1"/>
  <c r="J63" i="1" s="1"/>
  <c r="E63" i="1"/>
  <c r="J62" i="1"/>
  <c r="J61" i="1"/>
  <c r="J60" i="1"/>
  <c r="J59" i="1"/>
  <c r="H58" i="1"/>
  <c r="G58" i="1"/>
  <c r="F58" i="1"/>
  <c r="E58" i="1"/>
  <c r="J57" i="1"/>
  <c r="J56" i="1"/>
  <c r="J55" i="1"/>
  <c r="J54" i="1"/>
  <c r="H53" i="1"/>
  <c r="J53" i="1" s="1"/>
  <c r="G53" i="1"/>
  <c r="F53" i="1"/>
  <c r="E53" i="1"/>
  <c r="J52" i="1"/>
  <c r="J51" i="1"/>
  <c r="J50" i="1"/>
  <c r="J49" i="1"/>
  <c r="J48" i="1"/>
  <c r="H48" i="1"/>
  <c r="G48" i="1"/>
  <c r="F48" i="1"/>
  <c r="E48" i="1"/>
  <c r="H47" i="1"/>
  <c r="G47" i="1"/>
  <c r="F47" i="1"/>
  <c r="E47" i="1"/>
  <c r="H46" i="1"/>
  <c r="G46" i="1"/>
  <c r="F46" i="1"/>
  <c r="J46" i="1" s="1"/>
  <c r="E46" i="1"/>
  <c r="H45" i="1"/>
  <c r="J45" i="1" s="1"/>
  <c r="G45" i="1"/>
  <c r="F45" i="1"/>
  <c r="E45" i="1"/>
  <c r="J44" i="1"/>
  <c r="H44" i="1"/>
  <c r="G44" i="1"/>
  <c r="F44" i="1"/>
  <c r="E44" i="1"/>
  <c r="H43" i="1"/>
  <c r="G43" i="1"/>
  <c r="E43" i="1"/>
  <c r="H42" i="1"/>
  <c r="H38" i="1" s="1"/>
  <c r="G42" i="1"/>
  <c r="G38" i="1" s="1"/>
  <c r="E42" i="1"/>
  <c r="J41" i="1"/>
  <c r="J40" i="1"/>
  <c r="J39" i="1"/>
  <c r="E38" i="1"/>
  <c r="J37" i="1"/>
  <c r="J36" i="1"/>
  <c r="J35" i="1"/>
  <c r="J34" i="1"/>
  <c r="I33" i="1"/>
  <c r="H33" i="1"/>
  <c r="G33" i="1"/>
  <c r="F33" i="1"/>
  <c r="J33" i="1" s="1"/>
  <c r="E33" i="1"/>
  <c r="F32" i="1"/>
  <c r="J32" i="1" s="1"/>
  <c r="J31" i="1"/>
  <c r="H31" i="1"/>
  <c r="G31" i="1"/>
  <c r="F31" i="1"/>
  <c r="E31" i="1"/>
  <c r="E10" i="1" s="1"/>
  <c r="H30" i="1"/>
  <c r="G30" i="1"/>
  <c r="F30" i="1"/>
  <c r="J30" i="1" s="1"/>
  <c r="E30" i="1"/>
  <c r="H29" i="1"/>
  <c r="H28" i="1" s="1"/>
  <c r="G29" i="1"/>
  <c r="G8" i="1" s="1"/>
  <c r="F29" i="1"/>
  <c r="E29" i="1"/>
  <c r="I28" i="1"/>
  <c r="E28" i="1"/>
  <c r="J27" i="1"/>
  <c r="J26" i="1"/>
  <c r="J25" i="1"/>
  <c r="J24" i="1"/>
  <c r="J23" i="1"/>
  <c r="J22" i="1"/>
  <c r="J21" i="1"/>
  <c r="J20" i="1"/>
  <c r="J19" i="1"/>
  <c r="J18" i="1"/>
  <c r="I17" i="1"/>
  <c r="H17" i="1"/>
  <c r="G17" i="1"/>
  <c r="F17" i="1"/>
  <c r="J17" i="1" s="1"/>
  <c r="E17" i="1"/>
  <c r="F16" i="1"/>
  <c r="J16" i="1" s="1"/>
  <c r="J15" i="1"/>
  <c r="J14" i="1"/>
  <c r="J13" i="1"/>
  <c r="I12" i="1"/>
  <c r="I7" i="1" s="1"/>
  <c r="H12" i="1"/>
  <c r="G12" i="1"/>
  <c r="F12" i="1"/>
  <c r="J12" i="1" s="1"/>
  <c r="E12" i="1"/>
  <c r="E7" i="1" s="1"/>
  <c r="I11" i="1"/>
  <c r="H11" i="1"/>
  <c r="G11" i="1"/>
  <c r="F11" i="1"/>
  <c r="J11" i="1" s="1"/>
  <c r="E11" i="1"/>
  <c r="I10" i="1"/>
  <c r="H10" i="1"/>
  <c r="G10" i="1"/>
  <c r="F10" i="1"/>
  <c r="J10" i="1" s="1"/>
  <c r="I9" i="1"/>
  <c r="H9" i="1"/>
  <c r="G9" i="1"/>
  <c r="F9" i="1"/>
  <c r="J9" i="1" s="1"/>
  <c r="E9" i="1"/>
  <c r="I8" i="1"/>
  <c r="H8" i="1"/>
  <c r="F8" i="1"/>
  <c r="J8" i="1" s="1"/>
  <c r="E8" i="1"/>
  <c r="E420" i="1" l="1"/>
  <c r="I225" i="1"/>
  <c r="I226" i="1"/>
  <c r="I221" i="1" s="1"/>
  <c r="H7" i="1"/>
  <c r="F125" i="1"/>
  <c r="J125" i="1" s="1"/>
  <c r="I421" i="1"/>
  <c r="G419" i="1"/>
  <c r="G417" i="1" s="1"/>
  <c r="F28" i="1"/>
  <c r="J47" i="1"/>
  <c r="F42" i="1"/>
  <c r="E73" i="1"/>
  <c r="J94" i="1"/>
  <c r="J139" i="1"/>
  <c r="E226" i="1"/>
  <c r="E221" i="1" s="1"/>
  <c r="G227" i="1"/>
  <c r="J282" i="1"/>
  <c r="F281" i="1"/>
  <c r="J281" i="1" s="1"/>
  <c r="F227" i="1"/>
  <c r="J291" i="1"/>
  <c r="H420" i="1"/>
  <c r="H421" i="1"/>
  <c r="G420" i="1"/>
  <c r="J300" i="1"/>
  <c r="J341" i="1"/>
  <c r="J353" i="1"/>
  <c r="J356" i="1"/>
  <c r="I407" i="1"/>
  <c r="J407" i="1" s="1"/>
  <c r="J246" i="1"/>
  <c r="J283" i="1"/>
  <c r="F228" i="1"/>
  <c r="G28" i="1"/>
  <c r="G7" i="1" s="1"/>
  <c r="J29" i="1"/>
  <c r="H73" i="1"/>
  <c r="J79" i="1"/>
  <c r="F82" i="1"/>
  <c r="J137" i="1"/>
  <c r="J143" i="1"/>
  <c r="J155" i="1"/>
  <c r="J179" i="1"/>
  <c r="J184" i="1"/>
  <c r="J201" i="1"/>
  <c r="J211" i="1"/>
  <c r="J216" i="1"/>
  <c r="J236" i="1"/>
  <c r="J251" i="1"/>
  <c r="J285" i="1"/>
  <c r="F230" i="1"/>
  <c r="H419" i="1"/>
  <c r="H417" i="1" s="1"/>
  <c r="E296" i="1"/>
  <c r="E419" i="1"/>
  <c r="E417" i="1" s="1"/>
  <c r="I419" i="1"/>
  <c r="I417" i="1" s="1"/>
  <c r="J355" i="1"/>
  <c r="J411" i="1"/>
  <c r="E421" i="1"/>
  <c r="F43" i="1"/>
  <c r="J43" i="1" s="1"/>
  <c r="J58" i="1"/>
  <c r="I73" i="1"/>
  <c r="J75" i="1"/>
  <c r="J80" i="1"/>
  <c r="J144" i="1"/>
  <c r="E140" i="1"/>
  <c r="E135" i="1" s="1"/>
  <c r="I140" i="1"/>
  <c r="I135" i="1" s="1"/>
  <c r="J135" i="1" s="1"/>
  <c r="J160" i="1"/>
  <c r="F181" i="1"/>
  <c r="J181" i="1" s="1"/>
  <c r="F177" i="1"/>
  <c r="J182" i="1"/>
  <c r="J191" i="1"/>
  <c r="J241" i="1"/>
  <c r="J247" i="1"/>
  <c r="J276" i="1"/>
  <c r="J284" i="1"/>
  <c r="F229" i="1"/>
  <c r="I291" i="1"/>
  <c r="G296" i="1"/>
  <c r="J296" i="1" s="1"/>
  <c r="G292" i="1"/>
  <c r="G291" i="1" s="1"/>
  <c r="J298" i="1"/>
  <c r="J306" i="1"/>
  <c r="J316" i="1"/>
  <c r="G337" i="1"/>
  <c r="J337" i="1" s="1"/>
  <c r="J339" i="1"/>
  <c r="J347" i="1"/>
  <c r="J352" i="1"/>
  <c r="J354" i="1"/>
  <c r="J367" i="1"/>
  <c r="J294" i="1"/>
  <c r="J357" i="1"/>
  <c r="J359" i="1"/>
  <c r="J361" i="1"/>
  <c r="J293" i="1"/>
  <c r="J295" i="1"/>
  <c r="G226" i="1" l="1"/>
  <c r="G221" i="1" s="1"/>
  <c r="G222" i="1"/>
  <c r="J177" i="1"/>
  <c r="F176" i="1"/>
  <c r="J176" i="1" s="1"/>
  <c r="F223" i="1"/>
  <c r="J228" i="1"/>
  <c r="J227" i="1"/>
  <c r="F226" i="1"/>
  <c r="F222" i="1"/>
  <c r="F38" i="1"/>
  <c r="J38" i="1" s="1"/>
  <c r="J42" i="1"/>
  <c r="J292" i="1"/>
  <c r="J229" i="1"/>
  <c r="F224" i="1"/>
  <c r="J140" i="1"/>
  <c r="F225" i="1"/>
  <c r="J230" i="1"/>
  <c r="F77" i="1"/>
  <c r="J82" i="1"/>
  <c r="F78" i="1"/>
  <c r="J78" i="1" s="1"/>
  <c r="F7" i="1"/>
  <c r="J7" i="1" s="1"/>
  <c r="J28" i="1"/>
  <c r="J225" i="1" l="1"/>
  <c r="F421" i="1"/>
  <c r="J421" i="1" s="1"/>
  <c r="J77" i="1"/>
  <c r="F73" i="1"/>
  <c r="J73" i="1" s="1"/>
  <c r="J224" i="1"/>
  <c r="F420" i="1"/>
  <c r="J420" i="1" s="1"/>
  <c r="F221" i="1"/>
  <c r="J221" i="1" s="1"/>
  <c r="J226" i="1"/>
  <c r="J222" i="1"/>
  <c r="J223" i="1"/>
  <c r="F419" i="1"/>
  <c r="J419" i="1" l="1"/>
  <c r="F417" i="1"/>
  <c r="J417" i="1" s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F2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5500+ 3560,1-763=
8297,1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<sst xmlns="http://schemas.openxmlformats.org/spreadsheetml/2006/main" count="751" uniqueCount="136">
  <si>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и 2023 годов" (постановление от 28.12.2021 года № 847)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</si>
  <si>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2021 год и на плановый период 2022  -   2024 годов" </t>
  </si>
  <si>
    <t>№ п/п</t>
  </si>
  <si>
    <t>Мероприятия по реализации программы</t>
  </si>
  <si>
    <t>Источники финансирования</t>
  </si>
  <si>
    <t>Срок исполнения мероприятия</t>
  </si>
  <si>
    <t>Объем финансирования мероприятий в  2020 году  (тыс. руб.)*</t>
  </si>
  <si>
    <t xml:space="preserve">Объем финансирования мероприятий по годам </t>
  </si>
  <si>
    <t>Всего объем финансирова-ния на плановый период (тыс. руб.)</t>
  </si>
  <si>
    <t>Очередной финансовый год - 2021 год (тыс. руб.)*</t>
  </si>
  <si>
    <t>Первый год планового периода  - 2022 год (тыс. руб.)*</t>
  </si>
  <si>
    <t>Второй  год планового периода  - 2023 год (тыс. руб.)*</t>
  </si>
  <si>
    <t>Третий  год планового периода  - 2024 год (тыс. руб.)*</t>
  </si>
  <si>
    <t>Подпрограмма № 1  «Стимулирование экономической активности на территории Сусанинского  сельского  поселения"</t>
  </si>
  <si>
    <t>Итого</t>
  </si>
  <si>
    <t>2021-2024</t>
  </si>
  <si>
    <t>Ведущие специалисты</t>
  </si>
  <si>
    <t>Средства федерального бюджета</t>
  </si>
  <si>
    <t>Средства бюджета Ленинградской области</t>
  </si>
  <si>
    <t xml:space="preserve">Средства бюджета Г М Р </t>
  </si>
  <si>
    <t>Средства  бюджета Сусанинского  поселения</t>
  </si>
  <si>
    <t>Задача 1          Развитие и поддержка малого предпринимательства</t>
  </si>
  <si>
    <t xml:space="preserve">Средства бюджета  Г М Р </t>
  </si>
  <si>
    <t>1.1.</t>
  </si>
  <si>
    <t>Мероприятие 1                           Мероприятия по развитию и поддержке предпринимательства с целью оказания методической, информационной и юридической помощи.</t>
  </si>
  <si>
    <t>1.2.</t>
  </si>
  <si>
    <t>Мероприятие 2                           Реализация дополнительных мероприятий,  направленных на снижение напряженности на рынке труда</t>
  </si>
  <si>
    <t>2018-2020</t>
  </si>
  <si>
    <t>Внебюджетные источники</t>
  </si>
  <si>
    <t>Средства бюджета Гатчинского муниципального района</t>
  </si>
  <si>
    <t>2</t>
  </si>
  <si>
    <t xml:space="preserve">Задача 2                                         Территориальное планирование  территории Сусанинского сельского поселения </t>
  </si>
  <si>
    <t xml:space="preserve">2.1. </t>
  </si>
  <si>
    <t>Мероприятие  1                       Выполнение комплекса кадастровых работ, изготовление межевых планов земельных участков</t>
  </si>
  <si>
    <t>Подпрограмма № 2 «Обеспечение безопасности на территории Сусанинского  сельского  поселения"</t>
  </si>
  <si>
    <t>Заместитель главы</t>
  </si>
  <si>
    <t xml:space="preserve">Задача 1  Обеспечение  пожарной безопасности на территории  поселения </t>
  </si>
  <si>
    <t>Средства бюджета Г М Р</t>
  </si>
  <si>
    <t>Мероприятие 1                                             Мероприятия  по обеспечению первичных мер пожарной безопасности</t>
  </si>
  <si>
    <t>Задача 2  Обеспечение мероприятий по чрезвычайным ситуациям и гражданской обороне</t>
  </si>
  <si>
    <t xml:space="preserve">Средства бюджета   Г М Р </t>
  </si>
  <si>
    <t>2.1.</t>
  </si>
  <si>
    <t>Мероприятие 1                                                                                                         Защита населения и территории от чрезвычайных ситуаций</t>
  </si>
  <si>
    <t>Задача 3  Обеспечение мероприятий по противодействию терроризму  и экстремизму</t>
  </si>
  <si>
    <t>3.1.</t>
  </si>
  <si>
    <t xml:space="preserve">Мероприятие 1                                                         Мероприятия по профилактике терроризма и экстремизма </t>
  </si>
  <si>
    <t>Подпрограмма № 3 «Благоустройство  территории Сусанинского  сельского  поселения"</t>
  </si>
  <si>
    <t xml:space="preserve">Задача 1  Благоустройство территории поселения  </t>
  </si>
  <si>
    <t xml:space="preserve">Средства бюджета Г МР </t>
  </si>
  <si>
    <t>Мероприятие 1                           Проведение  мероприятий по организации  уличного освещения</t>
  </si>
  <si>
    <t>Мероприятие 1                           Проведение  мероприятий по организации  уличного освещения, в том числе на реализацию мероприятий по развитию общественной инфраструктуры в пос. Кобралово</t>
  </si>
  <si>
    <t>2018-2022</t>
  </si>
  <si>
    <t>Мероприятия 2                              Мероприятия по организации и содержанию мест захоронение</t>
  </si>
  <si>
    <t>1.3.</t>
  </si>
  <si>
    <t>Мероприятие 3                                         Прочие мероприятия  по благоустройству территории поселения</t>
  </si>
  <si>
    <t>1.4.</t>
  </si>
  <si>
    <t>Мероприятие 4                     Мероприятия по энергосбережению и повышению энергетической эффективности муниципальных объектов</t>
  </si>
  <si>
    <t>Мероприятие 4                       Реализация мероприятий  по по борьбе с борщевиком Сосновского</t>
  </si>
  <si>
    <t>1.5.</t>
  </si>
  <si>
    <t xml:space="preserve">Мероприятие 5                        Прочие мероприятия по благоустройству -     мероприятия развитию общественной инфраструктуры  </t>
  </si>
  <si>
    <t>1.6.</t>
  </si>
  <si>
    <t xml:space="preserve">Мероприятие 6                              Реализация мероприятий по созданию мест накопления  ТКО </t>
  </si>
  <si>
    <t>Задача 2                                         Обеспечение деятельности подведомственных учреждений</t>
  </si>
  <si>
    <t>Мероприятие 6                                                 Другие  вопросы  в области жилищно-коммунального хозяйства -  обеспечение деятельности подведомственных учреждений</t>
  </si>
  <si>
    <t xml:space="preserve">Подпрограмма № 4  «Развитие культуры, организация праздничных мероприятий на территории Сусанинского  сельского  поселения" </t>
  </si>
  <si>
    <t>Директор МКУК</t>
  </si>
  <si>
    <t xml:space="preserve">Задача № 1                                               Создание благоприятных условий для развития культуры                         </t>
  </si>
  <si>
    <t>Мероприятие 1                    Мероприятия  по обеспечению деятельности учреждений культуры (Дома культуры)</t>
  </si>
  <si>
    <t>Мероприятие  2                           Обеспечение деятельности муниципальных библиотек</t>
  </si>
  <si>
    <t>Мероприятие  3                    Обеспечение выплат  стимулирующего характера работникам муниципальных учреждений культуры</t>
  </si>
  <si>
    <t>Мероприятие 4                        Проведение культурно-массовых мероприятий к праздничным и памятным датам</t>
  </si>
  <si>
    <t>Мероприятие  5                               Укрепление материально-технической базы в области культуры, в том числе реализация мероприятий по развитию общественной инфраструктуры</t>
  </si>
  <si>
    <t>1.5.1</t>
  </si>
  <si>
    <t>Реализация мероприятий по развитию общественной инфраструктуры - приобретение одежды сцены, аппаратуры, мебели и замена дверных блоков в Сусанинском ДК</t>
  </si>
  <si>
    <t>Подпрограмма № 5 «Развитие физической культуры, спорта и молодежной политики на территории Сусанинского  сельского  поселения"</t>
  </si>
  <si>
    <t>Ведущий специалист</t>
  </si>
  <si>
    <t xml:space="preserve">Задача 1    Создание условий для профилактики безнадзорности и занятий массовым спортом </t>
  </si>
  <si>
    <t>Мероприятие 1                      Проведение  мероприятий для детей и молодежи</t>
  </si>
  <si>
    <t>Мероприятие 2                      Проведение  комплекса мер по профилактике безнадзорности и правонарушений несовершеннолетних</t>
  </si>
  <si>
    <t xml:space="preserve">Мероприятие 3                      Проведение  мероприятий в области  развития физической культуры  и спорта </t>
  </si>
  <si>
    <t xml:space="preserve">Подпрограмма № 6 «Устойчивое развитие сельской территории" </t>
  </si>
  <si>
    <t xml:space="preserve">Задача 1  Обеспечение развития сельских территорий  </t>
  </si>
  <si>
    <t>6.1.</t>
  </si>
  <si>
    <t>Мероприятие  1                            Мероприятия по текущему, капитальному ремонту объектов культуры</t>
  </si>
  <si>
    <t>6.2.</t>
  </si>
  <si>
    <t>Мероприятие  2                            Мероприятия по текущему, капитальному ремонту объектов культуры</t>
  </si>
  <si>
    <t xml:space="preserve">Подпрограмма № 7 «Содержание автомобильных дорог на территории Сусанинского  сельского  поселения" </t>
  </si>
  <si>
    <t xml:space="preserve">Задача 1  Обеспечение содержания и развития автомобильных дорог  общего  пользования местного значения </t>
  </si>
  <si>
    <t xml:space="preserve">Мероприятие  1                                Строительство  и содержание автомобильных дорог  и  инженерных сооружений на них в границах муниципального образования </t>
  </si>
  <si>
    <t>Мероприятие  2                               Обеспечение безопасности дорожного движения</t>
  </si>
  <si>
    <t xml:space="preserve">Мероприятие  3                                 Капитальный ремонт и ремонт дворовых территорий многоквартирных домов и проездов к ним </t>
  </si>
  <si>
    <t xml:space="preserve">Мероприятие 4                               Капитальный ремонт и ремонт автомобильных дорог общего пользования местного значения  </t>
  </si>
  <si>
    <t>1.4.1</t>
  </si>
  <si>
    <t>Ремонт дорожного покрытия автомобильной дороги  местного значения общего пользования , п. Кобралово, ул. Урожай -1, от границ земельного участка №23 по ул. Солнечной до границ земельного участка №136 по ул. Урожай-1 (147-оз)</t>
  </si>
  <si>
    <t>1.4.2</t>
  </si>
  <si>
    <t>Ремонт автомобильных дорог общего пользования местного значения  - ремонт дорожного покрытия автомобильной дороги  местного значения общего пользования  п. Кобралово, ул. Зеленая, (КДХ -ЛО)</t>
  </si>
  <si>
    <t>1.4.3</t>
  </si>
  <si>
    <t>Ремонт дорожного покрытия автомобильной дороги  местного значения общего пользования по адресу:   3-я линия (от границ земельного участка  дома 82 до кладбища уч.1) в  пос. Сусанино (03-оз)</t>
  </si>
  <si>
    <t>1.4.4</t>
  </si>
  <si>
    <t xml:space="preserve">Капитальный ремонт и ремонт автомобильных дорог общего пользования местного значения  - ремонт дорожного покрытия автомобильной дороги  местного значения общего пользования  </t>
  </si>
  <si>
    <t>1.4.5</t>
  </si>
  <si>
    <t>Ремонт дорожного покрытия автомобильной дороги  местного значения общего пользования  дер. Виркино                 (147-оз)</t>
  </si>
  <si>
    <t>1.4.6</t>
  </si>
  <si>
    <t xml:space="preserve">Мероприятие 5                               Капитальный ремонт и ремонт автомобильных дорог общего пользования местного значения, имеющих приоритетный социально-значимый характер  </t>
  </si>
  <si>
    <t>1.5.1.</t>
  </si>
  <si>
    <t xml:space="preserve">Ремонт автомобильных дорог общего пользования местного значения, имеющих приоритетный социально-значимый характер по адресу пос. Кобралово, ул. Ленинградская и ул. Дорожная  </t>
  </si>
  <si>
    <t>Подпрограмма № 8        «Жилищно-коммунальное хозяйство  на территории Сусанинского  сельского  поселения"</t>
  </si>
  <si>
    <t>Задача  1      Мероприятия в области жилищного хозяйства</t>
  </si>
  <si>
    <t>Мероприятие 1                     Мероприятия в области жилищного хозяйства</t>
  </si>
  <si>
    <t xml:space="preserve">Мероприятие 2                           Перечисление ежемесячных взносов в фонд капитального  ремонта общего имущества в многоквартирном  доме на счет регионального  оператора </t>
  </si>
  <si>
    <t>Мероприятие 3                           Предоставление  социальных выплат на приобретение (строительство) жилья молодым семьям</t>
  </si>
  <si>
    <t xml:space="preserve">Мероприятие 4                            Расселение аварийного жилищного фонда </t>
  </si>
  <si>
    <t>Мероприятие 5                          Приобретение муниципального жилья</t>
  </si>
  <si>
    <t>2021-2023</t>
  </si>
  <si>
    <t>Мероприятие 6                          Установка автоматизированных индивидуальных  тепловых пунктов</t>
  </si>
  <si>
    <t xml:space="preserve">Мероприятие 7                          Поддержка гражданам, пострадавшим в результате пожара муниципального жилищного фонда </t>
  </si>
  <si>
    <t>Задача 2  Мероприятия в области коммунального   хозяйства</t>
  </si>
  <si>
    <t xml:space="preserve">Мероприятия 1                               Мероприятия в области коммунального хозяйства </t>
  </si>
  <si>
    <t>2.3.</t>
  </si>
  <si>
    <t>Мероприятие  3                    Установка автоматизированных индивидуальных  тепловых пунктов</t>
  </si>
  <si>
    <t>Подпрограмма № 9   «Формирование комфортной городской среды"</t>
  </si>
  <si>
    <t>Задача 1                                                          Мероприятия  по формированию комфортной городской среды</t>
  </si>
  <si>
    <t>Благоустройство дворовых территорий</t>
  </si>
  <si>
    <t>Благоустройство общественных пространств</t>
  </si>
  <si>
    <t>Подпрограмма №10   «Энергосбережение и обеспечение энергоэффективности"</t>
  </si>
  <si>
    <t xml:space="preserve">Задача 1                                                          Обеспечению энергосбережения и энергоэффективности </t>
  </si>
  <si>
    <t>1.1</t>
  </si>
  <si>
    <t>Мероприятия по энергосбережению и обеспечению энергоэффективности</t>
  </si>
  <si>
    <t>Подпрограмма №11  «Формирование законопослушного поведения участников дорожного движения"</t>
  </si>
  <si>
    <t>Специалист администрации</t>
  </si>
  <si>
    <t>Задача 1                                                          Обеспечение законопослушного поведения участников дорожного движения</t>
  </si>
  <si>
    <t>Проведение мероприятий по обеспечению законопослушного поведения участников дорожного движения</t>
  </si>
  <si>
    <t>Подпрограмма №12  «Газификация населенных пунктов на территории Сусанинского сельского поселения "</t>
  </si>
  <si>
    <t xml:space="preserve">Задача 1                                                          Проектирование и строительство объектов распределительных газопроводов </t>
  </si>
  <si>
    <t>Бюджетные инвестиции в объекты капитального строительства государственной (муниципальной) собственности</t>
  </si>
  <si>
    <t xml:space="preserve">Всего  по по  муниципальной  программе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</si>
</sst>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top" wrapText="1"/>
    </xf>
    <xf numFmtId="0" fontId="4" fillId="0" borderId="0" xfId="0" applyFont="1"/>
    <xf numFmtId="0" fontId="1" fillId="0" borderId="0" xfId="0" applyFont="1"/>
    <xf numFmtId="49" fontId="5" fillId="0" borderId="0" xfId="0" applyNumberFormat="1" applyFont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6" fillId="0" borderId="1" xfId="0" applyFont="1" applyBorder="1"/>
    <xf numFmtId="0" fontId="2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6" fillId="0" borderId="6" xfId="0" applyFont="1" applyBorder="1"/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0" fontId="7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/>
    <xf numFmtId="0" fontId="0" fillId="0" borderId="0" xfId="0" applyFill="1"/>
    <xf numFmtId="165" fontId="3" fillId="0" borderId="6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10" fillId="0" borderId="6" xfId="0" applyFont="1" applyBorder="1"/>
    <xf numFmtId="0" fontId="7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2" fontId="9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/>
    <xf numFmtId="49" fontId="3" fillId="0" borderId="6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3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wrapText="1"/>
    </xf>
    <xf numFmtId="166" fontId="9" fillId="0" borderId="7" xfId="0" applyNumberFormat="1" applyFont="1" applyBorder="1" applyAlignment="1">
      <alignment horizontal="center" vertical="top" wrapText="1"/>
    </xf>
    <xf numFmtId="166" fontId="9" fillId="0" borderId="7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4" fontId="9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center" vertical="top" wrapText="1"/>
    </xf>
    <xf numFmtId="166" fontId="9" fillId="0" borderId="6" xfId="0" applyNumberFormat="1" applyFont="1" applyBorder="1" applyAlignment="1">
      <alignment horizontal="center" vertical="top" wrapText="1"/>
    </xf>
    <xf numFmtId="166" fontId="9" fillId="0" borderId="6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center" vertical="top" wrapText="1"/>
    </xf>
    <xf numFmtId="167" fontId="9" fillId="0" borderId="6" xfId="0" applyNumberFormat="1" applyFont="1" applyBorder="1" applyAlignment="1">
      <alignment horizontal="center" vertical="top" wrapText="1"/>
    </xf>
    <xf numFmtId="168" fontId="11" fillId="0" borderId="6" xfId="0" applyNumberFormat="1" applyFont="1" applyBorder="1" applyAlignment="1" applyProtection="1">
      <alignment horizontal="center" vertical="center" wrapText="1"/>
    </xf>
    <xf numFmtId="4" fontId="11" fillId="0" borderId="6" xfId="0" applyNumberFormat="1" applyFont="1" applyBorder="1" applyAlignment="1" applyProtection="1">
      <alignment horizontal="right" vertical="center" wrapText="1"/>
    </xf>
    <xf numFmtId="169" fontId="11" fillId="0" borderId="6" xfId="0" applyNumberFormat="1" applyFont="1" applyBorder="1" applyAlignment="1" applyProtection="1">
      <alignment horizontal="center" vertical="center" wrapText="1"/>
    </xf>
    <xf numFmtId="4" fontId="11" fillId="0" borderId="6" xfId="0" applyNumberFormat="1" applyFont="1" applyBorder="1" applyAlignment="1" applyProtection="1">
      <alignment horizontal="center" vertical="center" wrapText="1"/>
    </xf>
    <xf numFmtId="169" fontId="3" fillId="0" borderId="6" xfId="0" applyNumberFormat="1" applyFont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8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4" fontId="9" fillId="0" borderId="6" xfId="1" applyNumberFormat="1" applyFont="1" applyFill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center" vertical="top" wrapText="1"/>
    </xf>
    <xf numFmtId="4" fontId="9" fillId="0" borderId="6" xfId="1" applyNumberFormat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center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6" xfId="1" applyNumberFormat="1" applyFont="1" applyFill="1" applyBorder="1" applyAlignment="1">
      <alignment horizontal="center" vertical="top" wrapText="1"/>
    </xf>
    <xf numFmtId="0" fontId="7" fillId="0" borderId="7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4" fontId="9" fillId="0" borderId="7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center" vertical="top" wrapText="1"/>
    </xf>
    <xf numFmtId="49" fontId="3" fillId="0" borderId="7" xfId="1" applyNumberFormat="1" applyFont="1" applyBorder="1" applyAlignment="1">
      <alignment horizontal="center" vertical="top" wrapText="1"/>
    </xf>
    <xf numFmtId="49" fontId="4" fillId="0" borderId="7" xfId="1" applyNumberFormat="1" applyFont="1" applyBorder="1" applyAlignment="1">
      <alignment horizontal="center" vertical="top" wrapText="1"/>
    </xf>
    <xf numFmtId="166" fontId="9" fillId="0" borderId="7" xfId="1" applyNumberFormat="1" applyFont="1" applyBorder="1" applyAlignment="1">
      <alignment horizontal="center" vertical="top" wrapText="1"/>
    </xf>
    <xf numFmtId="166" fontId="9" fillId="0" borderId="7" xfId="1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49" fontId="4" fillId="0" borderId="6" xfId="1" applyNumberFormat="1" applyFont="1" applyBorder="1" applyAlignment="1">
      <alignment horizontal="center" vertical="top" wrapText="1"/>
    </xf>
    <xf numFmtId="166" fontId="3" fillId="0" borderId="6" xfId="1" applyNumberFormat="1" applyFont="1" applyBorder="1" applyAlignment="1">
      <alignment horizontal="center" vertical="top" wrapText="1"/>
    </xf>
    <xf numFmtId="166" fontId="3" fillId="0" borderId="6" xfId="1" applyNumberFormat="1" applyFont="1" applyFill="1" applyBorder="1" applyAlignment="1">
      <alignment horizontal="center" vertical="top" wrapText="1"/>
    </xf>
    <xf numFmtId="166" fontId="9" fillId="0" borderId="6" xfId="1" applyNumberFormat="1" applyFont="1" applyBorder="1" applyAlignment="1">
      <alignment horizontal="center" vertical="top" wrapText="1"/>
    </xf>
    <xf numFmtId="166" fontId="9" fillId="0" borderId="6" xfId="1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6" fontId="12" fillId="0" borderId="6" xfId="0" applyNumberFormat="1" applyFont="1" applyBorder="1"/>
    <xf numFmtId="166" fontId="12" fillId="0" borderId="6" xfId="0" applyNumberFormat="1" applyFont="1" applyFill="1" applyBorder="1"/>
    <xf numFmtId="164" fontId="7" fillId="0" borderId="6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1"/>
  <sheetViews>
    <sheetView tabSelected="1" workbookViewId="0">
      <pane ySplit="5" topLeftCell="A260" activePane="bottomLeft" state="frozen"/>
      <selection pane="bottomLeft" activeCell="B2" sqref="B2:K2"/>
    </sheetView>
  </sheetViews>
  <sheetFormatPr defaultRowHeight="13.2" x14ac:dyDescent="0.25"/>
  <cols>
    <col min="1" max="1" width="4.6640625" style="4" customWidth="1"/>
    <col min="2" max="2" width="33.5546875" customWidth="1"/>
    <col min="3" max="3" width="29.5546875" customWidth="1"/>
    <col min="4" max="4" width="8" customWidth="1"/>
    <col min="5" max="5" width="11" customWidth="1"/>
    <col min="6" max="6" width="9.6640625" customWidth="1"/>
    <col min="7" max="7" width="10.21875" style="64" customWidth="1"/>
    <col min="8" max="8" width="10.21875" customWidth="1"/>
    <col min="9" max="9" width="10.109375" customWidth="1"/>
    <col min="10" max="10" width="9.77734375" customWidth="1"/>
    <col min="11" max="11" width="8.77734375" style="156" customWidth="1"/>
  </cols>
  <sheetData>
    <row r="1" spans="1:11" s="1" customFormat="1" ht="42" customHeight="1" x14ac:dyDescent="0.25">
      <c r="D1" s="2" t="s">
        <v>0</v>
      </c>
      <c r="E1" s="2"/>
      <c r="F1" s="2"/>
      <c r="G1" s="2"/>
      <c r="H1" s="2"/>
      <c r="I1" s="2"/>
      <c r="J1" s="2"/>
      <c r="K1" s="3"/>
    </row>
    <row r="2" spans="1:11" ht="33.75" customHeight="1" x14ac:dyDescent="0.3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6"/>
      <c r="B3" s="7"/>
      <c r="C3" s="7"/>
      <c r="D3" s="7"/>
      <c r="E3" s="7"/>
      <c r="F3" s="7"/>
      <c r="G3" s="8"/>
      <c r="H3" s="7"/>
      <c r="I3" s="7"/>
      <c r="J3" s="7"/>
      <c r="K3" s="9"/>
    </row>
    <row r="4" spans="1:11" ht="23.4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4"/>
      <c r="H4" s="14"/>
      <c r="I4" s="15"/>
      <c r="J4" s="12" t="s">
        <v>8</v>
      </c>
      <c r="K4" s="16"/>
    </row>
    <row r="5" spans="1:11" ht="47.4" customHeight="1" x14ac:dyDescent="0.25">
      <c r="A5" s="17"/>
      <c r="B5" s="18"/>
      <c r="C5" s="19"/>
      <c r="D5" s="19"/>
      <c r="E5" s="19"/>
      <c r="F5" s="20" t="s">
        <v>9</v>
      </c>
      <c r="G5" s="21" t="s">
        <v>10</v>
      </c>
      <c r="H5" s="20" t="s">
        <v>11</v>
      </c>
      <c r="I5" s="20" t="s">
        <v>12</v>
      </c>
      <c r="J5" s="19"/>
      <c r="K5" s="16"/>
    </row>
    <row r="6" spans="1:11" ht="15" customHeight="1" x14ac:dyDescent="0.25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4">
        <v>7</v>
      </c>
      <c r="H6" s="23">
        <v>8</v>
      </c>
      <c r="I6" s="23"/>
      <c r="J6" s="23">
        <v>9</v>
      </c>
      <c r="K6" s="24">
        <v>10</v>
      </c>
    </row>
    <row r="7" spans="1:11" ht="21.6" customHeight="1" x14ac:dyDescent="0.25">
      <c r="A7" s="25">
        <v>1</v>
      </c>
      <c r="B7" s="26" t="s">
        <v>13</v>
      </c>
      <c r="C7" s="27" t="s">
        <v>14</v>
      </c>
      <c r="D7" s="27" t="s">
        <v>15</v>
      </c>
      <c r="E7" s="28">
        <f t="shared" ref="E7:I11" si="0">E12+E28</f>
        <v>390</v>
      </c>
      <c r="F7" s="28">
        <f t="shared" si="0"/>
        <v>845.6</v>
      </c>
      <c r="G7" s="29">
        <f t="shared" si="0"/>
        <v>720</v>
      </c>
      <c r="H7" s="29">
        <f t="shared" si="0"/>
        <v>520</v>
      </c>
      <c r="I7" s="29">
        <f t="shared" si="0"/>
        <v>520</v>
      </c>
      <c r="J7" s="28">
        <f>SUM(F7:I7)</f>
        <v>2605.6</v>
      </c>
      <c r="K7" s="30" t="s">
        <v>16</v>
      </c>
    </row>
    <row r="8" spans="1:11" x14ac:dyDescent="0.25">
      <c r="A8" s="25"/>
      <c r="B8" s="26"/>
      <c r="C8" s="27" t="s">
        <v>17</v>
      </c>
      <c r="D8" s="23"/>
      <c r="E8" s="28">
        <f t="shared" si="0"/>
        <v>0</v>
      </c>
      <c r="F8" s="28">
        <f t="shared" si="0"/>
        <v>0</v>
      </c>
      <c r="G8" s="29">
        <f t="shared" si="0"/>
        <v>0</v>
      </c>
      <c r="H8" s="28">
        <f t="shared" si="0"/>
        <v>0</v>
      </c>
      <c r="I8" s="28">
        <f t="shared" si="0"/>
        <v>0</v>
      </c>
      <c r="J8" s="28">
        <f t="shared" ref="J8:J71" si="1">SUM(F8:I8)</f>
        <v>0</v>
      </c>
      <c r="K8" s="31"/>
    </row>
    <row r="9" spans="1:11" x14ac:dyDescent="0.25">
      <c r="A9" s="25"/>
      <c r="B9" s="26"/>
      <c r="C9" s="27" t="s">
        <v>18</v>
      </c>
      <c r="D9" s="23"/>
      <c r="E9" s="28">
        <f t="shared" si="0"/>
        <v>0</v>
      </c>
      <c r="F9" s="28">
        <f t="shared" si="0"/>
        <v>0</v>
      </c>
      <c r="G9" s="29">
        <f t="shared" si="0"/>
        <v>0</v>
      </c>
      <c r="H9" s="28">
        <f t="shared" si="0"/>
        <v>0</v>
      </c>
      <c r="I9" s="28">
        <f t="shared" si="0"/>
        <v>0</v>
      </c>
      <c r="J9" s="28">
        <f t="shared" si="1"/>
        <v>0</v>
      </c>
      <c r="K9" s="31"/>
    </row>
    <row r="10" spans="1:11" x14ac:dyDescent="0.25">
      <c r="A10" s="25"/>
      <c r="B10" s="26"/>
      <c r="C10" s="27" t="s">
        <v>19</v>
      </c>
      <c r="D10" s="23"/>
      <c r="E10" s="28">
        <f t="shared" si="0"/>
        <v>0</v>
      </c>
      <c r="F10" s="28">
        <f t="shared" si="0"/>
        <v>0</v>
      </c>
      <c r="G10" s="29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1"/>
        <v>0</v>
      </c>
      <c r="K10" s="31"/>
    </row>
    <row r="11" spans="1:11" ht="12.75" customHeight="1" x14ac:dyDescent="0.25">
      <c r="A11" s="25"/>
      <c r="B11" s="26"/>
      <c r="C11" s="27" t="s">
        <v>20</v>
      </c>
      <c r="D11" s="23" t="s">
        <v>15</v>
      </c>
      <c r="E11" s="28">
        <f t="shared" si="0"/>
        <v>390</v>
      </c>
      <c r="F11" s="28">
        <f t="shared" si="0"/>
        <v>845.6</v>
      </c>
      <c r="G11" s="29">
        <f t="shared" si="0"/>
        <v>720</v>
      </c>
      <c r="H11" s="28">
        <f t="shared" si="0"/>
        <v>520</v>
      </c>
      <c r="I11" s="28">
        <f t="shared" si="0"/>
        <v>520</v>
      </c>
      <c r="J11" s="28">
        <f t="shared" si="1"/>
        <v>2605.6</v>
      </c>
      <c r="K11" s="31"/>
    </row>
    <row r="12" spans="1:11" ht="13.8" customHeight="1" x14ac:dyDescent="0.25">
      <c r="A12" s="32">
        <v>1</v>
      </c>
      <c r="B12" s="33" t="s">
        <v>21</v>
      </c>
      <c r="C12" s="27" t="s">
        <v>14</v>
      </c>
      <c r="D12" s="27" t="s">
        <v>15</v>
      </c>
      <c r="E12" s="28">
        <f>SUM(E13:E16)</f>
        <v>20</v>
      </c>
      <c r="F12" s="28">
        <f t="shared" ref="F12:I12" si="2">SUM(F13:F16)</f>
        <v>20</v>
      </c>
      <c r="G12" s="29">
        <f t="shared" si="2"/>
        <v>20</v>
      </c>
      <c r="H12" s="28">
        <f t="shared" si="2"/>
        <v>20</v>
      </c>
      <c r="I12" s="28">
        <f t="shared" si="2"/>
        <v>20</v>
      </c>
      <c r="J12" s="28">
        <f t="shared" si="1"/>
        <v>80</v>
      </c>
      <c r="K12" s="12" t="s">
        <v>16</v>
      </c>
    </row>
    <row r="13" spans="1:11" x14ac:dyDescent="0.25">
      <c r="A13" s="32"/>
      <c r="B13" s="34"/>
      <c r="C13" s="23" t="s">
        <v>17</v>
      </c>
      <c r="D13" s="23"/>
      <c r="E13" s="35"/>
      <c r="F13" s="35"/>
      <c r="G13" s="36"/>
      <c r="H13" s="35"/>
      <c r="I13" s="35"/>
      <c r="J13" s="28">
        <f t="shared" si="1"/>
        <v>0</v>
      </c>
      <c r="K13" s="19"/>
    </row>
    <row r="14" spans="1:11" x14ac:dyDescent="0.25">
      <c r="A14" s="32"/>
      <c r="B14" s="34"/>
      <c r="C14" s="23" t="s">
        <v>18</v>
      </c>
      <c r="D14" s="23"/>
      <c r="E14" s="35"/>
      <c r="F14" s="35"/>
      <c r="G14" s="36"/>
      <c r="H14" s="35"/>
      <c r="I14" s="35"/>
      <c r="J14" s="28">
        <f t="shared" si="1"/>
        <v>0</v>
      </c>
      <c r="K14" s="31"/>
    </row>
    <row r="15" spans="1:11" x14ac:dyDescent="0.25">
      <c r="A15" s="32"/>
      <c r="B15" s="34"/>
      <c r="C15" s="23" t="s">
        <v>22</v>
      </c>
      <c r="D15" s="23"/>
      <c r="E15" s="35"/>
      <c r="F15" s="35"/>
      <c r="G15" s="36"/>
      <c r="H15" s="35"/>
      <c r="I15" s="35"/>
      <c r="J15" s="28">
        <f t="shared" si="1"/>
        <v>0</v>
      </c>
      <c r="K15" s="31"/>
    </row>
    <row r="16" spans="1:11" ht="12.6" customHeight="1" x14ac:dyDescent="0.25">
      <c r="A16" s="32"/>
      <c r="B16" s="37"/>
      <c r="C16" s="23" t="s">
        <v>20</v>
      </c>
      <c r="D16" s="23" t="s">
        <v>15</v>
      </c>
      <c r="E16" s="35">
        <v>20</v>
      </c>
      <c r="F16" s="35">
        <f t="shared" ref="F16" si="3">F21+F27</f>
        <v>20</v>
      </c>
      <c r="G16" s="36">
        <v>20</v>
      </c>
      <c r="H16" s="35">
        <v>20</v>
      </c>
      <c r="I16" s="35">
        <v>20</v>
      </c>
      <c r="J16" s="28">
        <f t="shared" si="1"/>
        <v>80</v>
      </c>
      <c r="K16" s="31"/>
    </row>
    <row r="17" spans="1:11" x14ac:dyDescent="0.25">
      <c r="A17" s="38" t="s">
        <v>23</v>
      </c>
      <c r="B17" s="39" t="s">
        <v>24</v>
      </c>
      <c r="C17" s="27" t="s">
        <v>14</v>
      </c>
      <c r="D17" s="27" t="s">
        <v>15</v>
      </c>
      <c r="E17" s="28">
        <f>SUM(E18:E21)</f>
        <v>20</v>
      </c>
      <c r="F17" s="28">
        <f>SUM(F18:F21)</f>
        <v>20</v>
      </c>
      <c r="G17" s="29">
        <f>SUM(G18:G21)</f>
        <v>20</v>
      </c>
      <c r="H17" s="28">
        <f>SUM(H18:H21)</f>
        <v>20</v>
      </c>
      <c r="I17" s="28">
        <f>SUM(I18:I21)</f>
        <v>20</v>
      </c>
      <c r="J17" s="28">
        <f t="shared" si="1"/>
        <v>80</v>
      </c>
      <c r="K17" s="31"/>
    </row>
    <row r="18" spans="1:11" x14ac:dyDescent="0.25">
      <c r="A18" s="40"/>
      <c r="B18" s="41"/>
      <c r="C18" s="23" t="s">
        <v>17</v>
      </c>
      <c r="D18" s="23"/>
      <c r="E18" s="35"/>
      <c r="F18" s="35"/>
      <c r="G18" s="36"/>
      <c r="H18" s="35"/>
      <c r="I18" s="35"/>
      <c r="J18" s="28">
        <f t="shared" si="1"/>
        <v>0</v>
      </c>
      <c r="K18" s="31"/>
    </row>
    <row r="19" spans="1:11" x14ac:dyDescent="0.25">
      <c r="A19" s="40"/>
      <c r="B19" s="41"/>
      <c r="C19" s="23" t="s">
        <v>18</v>
      </c>
      <c r="D19" s="23"/>
      <c r="E19" s="35"/>
      <c r="F19" s="35"/>
      <c r="G19" s="36"/>
      <c r="H19" s="35"/>
      <c r="I19" s="35"/>
      <c r="J19" s="28">
        <f t="shared" si="1"/>
        <v>0</v>
      </c>
      <c r="K19" s="31"/>
    </row>
    <row r="20" spans="1:11" x14ac:dyDescent="0.25">
      <c r="A20" s="40"/>
      <c r="B20" s="41"/>
      <c r="C20" s="23" t="s">
        <v>22</v>
      </c>
      <c r="D20" s="23"/>
      <c r="E20" s="35"/>
      <c r="F20" s="35"/>
      <c r="G20" s="36"/>
      <c r="H20" s="35"/>
      <c r="I20" s="35"/>
      <c r="J20" s="28">
        <f t="shared" si="1"/>
        <v>0</v>
      </c>
      <c r="K20" s="31"/>
    </row>
    <row r="21" spans="1:11" ht="14.4" customHeight="1" x14ac:dyDescent="0.25">
      <c r="A21" s="42"/>
      <c r="B21" s="43"/>
      <c r="C21" s="23" t="s">
        <v>20</v>
      </c>
      <c r="D21" s="23" t="s">
        <v>15</v>
      </c>
      <c r="E21" s="35">
        <v>20</v>
      </c>
      <c r="F21" s="35">
        <v>20</v>
      </c>
      <c r="G21" s="36">
        <v>20</v>
      </c>
      <c r="H21" s="35">
        <v>20</v>
      </c>
      <c r="I21" s="35">
        <v>20</v>
      </c>
      <c r="J21" s="28">
        <f t="shared" si="1"/>
        <v>80</v>
      </c>
      <c r="K21" s="31"/>
    </row>
    <row r="22" spans="1:11" hidden="1" x14ac:dyDescent="0.25">
      <c r="A22" s="25" t="s">
        <v>25</v>
      </c>
      <c r="B22" s="44" t="s">
        <v>26</v>
      </c>
      <c r="C22" s="27" t="s">
        <v>14</v>
      </c>
      <c r="D22" s="27" t="s">
        <v>27</v>
      </c>
      <c r="E22" s="28">
        <v>20</v>
      </c>
      <c r="F22" s="28"/>
      <c r="G22" s="29"/>
      <c r="H22" s="28"/>
      <c r="I22" s="28"/>
      <c r="J22" s="28">
        <f t="shared" si="1"/>
        <v>0</v>
      </c>
      <c r="K22" s="31"/>
    </row>
    <row r="23" spans="1:11" hidden="1" x14ac:dyDescent="0.25">
      <c r="A23" s="25"/>
      <c r="B23" s="44"/>
      <c r="C23" s="23" t="s">
        <v>17</v>
      </c>
      <c r="D23" s="23"/>
      <c r="E23" s="35"/>
      <c r="F23" s="35"/>
      <c r="G23" s="36"/>
      <c r="H23" s="35"/>
      <c r="I23" s="35"/>
      <c r="J23" s="28">
        <f t="shared" si="1"/>
        <v>0</v>
      </c>
      <c r="K23" s="31"/>
    </row>
    <row r="24" spans="1:11" hidden="1" x14ac:dyDescent="0.25">
      <c r="A24" s="25"/>
      <c r="B24" s="44"/>
      <c r="C24" s="23" t="s">
        <v>18</v>
      </c>
      <c r="D24" s="23"/>
      <c r="E24" s="35"/>
      <c r="F24" s="35"/>
      <c r="G24" s="36"/>
      <c r="H24" s="35"/>
      <c r="I24" s="35"/>
      <c r="J24" s="28">
        <f t="shared" si="1"/>
        <v>0</v>
      </c>
      <c r="K24" s="31"/>
    </row>
    <row r="25" spans="1:11" hidden="1" x14ac:dyDescent="0.25">
      <c r="A25" s="25"/>
      <c r="B25" s="44"/>
      <c r="C25" s="23" t="s">
        <v>28</v>
      </c>
      <c r="D25" s="23"/>
      <c r="E25" s="35"/>
      <c r="F25" s="35"/>
      <c r="G25" s="36"/>
      <c r="H25" s="35"/>
      <c r="I25" s="35"/>
      <c r="J25" s="28">
        <f t="shared" si="1"/>
        <v>0</v>
      </c>
      <c r="K25" s="31"/>
    </row>
    <row r="26" spans="1:11" ht="20.399999999999999" hidden="1" x14ac:dyDescent="0.25">
      <c r="A26" s="25"/>
      <c r="B26" s="44"/>
      <c r="C26" s="23" t="s">
        <v>29</v>
      </c>
      <c r="D26" s="23"/>
      <c r="E26" s="35"/>
      <c r="F26" s="35"/>
      <c r="G26" s="36"/>
      <c r="H26" s="35"/>
      <c r="I26" s="35"/>
      <c r="J26" s="28">
        <f t="shared" si="1"/>
        <v>0</v>
      </c>
      <c r="K26" s="31"/>
    </row>
    <row r="27" spans="1:11" hidden="1" x14ac:dyDescent="0.25">
      <c r="A27" s="25"/>
      <c r="B27" s="44"/>
      <c r="C27" s="23" t="s">
        <v>20</v>
      </c>
      <c r="D27" s="23" t="s">
        <v>27</v>
      </c>
      <c r="E27" s="35">
        <v>20</v>
      </c>
      <c r="F27" s="35"/>
      <c r="G27" s="36"/>
      <c r="H27" s="35"/>
      <c r="I27" s="35"/>
      <c r="J27" s="28">
        <f t="shared" si="1"/>
        <v>0</v>
      </c>
      <c r="K27" s="31"/>
    </row>
    <row r="28" spans="1:11" ht="19.2" customHeight="1" x14ac:dyDescent="0.25">
      <c r="A28" s="45" t="s">
        <v>30</v>
      </c>
      <c r="B28" s="33" t="s">
        <v>31</v>
      </c>
      <c r="C28" s="27" t="s">
        <v>14</v>
      </c>
      <c r="D28" s="27" t="s">
        <v>15</v>
      </c>
      <c r="E28" s="28">
        <f>SUM(E29:E32)</f>
        <v>370</v>
      </c>
      <c r="F28" s="28">
        <f>SUM(F29:F32)</f>
        <v>825.6</v>
      </c>
      <c r="G28" s="29">
        <f>SUM(G29:G32)</f>
        <v>700</v>
      </c>
      <c r="H28" s="29">
        <f t="shared" ref="H28:I28" si="4">SUM(H29:H32)</f>
        <v>500</v>
      </c>
      <c r="I28" s="29">
        <f t="shared" si="4"/>
        <v>500</v>
      </c>
      <c r="J28" s="28">
        <f t="shared" si="1"/>
        <v>2525.6</v>
      </c>
      <c r="K28" s="30" t="s">
        <v>16</v>
      </c>
    </row>
    <row r="29" spans="1:11" x14ac:dyDescent="0.25">
      <c r="A29" s="46"/>
      <c r="B29" s="34"/>
      <c r="C29" s="23" t="s">
        <v>17</v>
      </c>
      <c r="D29" s="23"/>
      <c r="E29" s="35">
        <f t="shared" ref="E29:H31" si="5">E34</f>
        <v>0</v>
      </c>
      <c r="F29" s="35">
        <f t="shared" si="5"/>
        <v>0</v>
      </c>
      <c r="G29" s="36">
        <f t="shared" si="5"/>
        <v>0</v>
      </c>
      <c r="H29" s="35">
        <f t="shared" si="5"/>
        <v>0</v>
      </c>
      <c r="I29" s="35"/>
      <c r="J29" s="28">
        <f t="shared" si="1"/>
        <v>0</v>
      </c>
      <c r="K29" s="31"/>
    </row>
    <row r="30" spans="1:11" x14ac:dyDescent="0.25">
      <c r="A30" s="46"/>
      <c r="B30" s="34"/>
      <c r="C30" s="23" t="s">
        <v>18</v>
      </c>
      <c r="D30" s="23"/>
      <c r="E30" s="35">
        <f t="shared" si="5"/>
        <v>0</v>
      </c>
      <c r="F30" s="35">
        <f t="shared" si="5"/>
        <v>0</v>
      </c>
      <c r="G30" s="36">
        <f t="shared" si="5"/>
        <v>0</v>
      </c>
      <c r="H30" s="35">
        <f t="shared" si="5"/>
        <v>0</v>
      </c>
      <c r="I30" s="35"/>
      <c r="J30" s="28">
        <f t="shared" si="1"/>
        <v>0</v>
      </c>
      <c r="K30" s="31"/>
    </row>
    <row r="31" spans="1:11" x14ac:dyDescent="0.25">
      <c r="A31" s="46"/>
      <c r="B31" s="34"/>
      <c r="C31" s="23" t="s">
        <v>22</v>
      </c>
      <c r="D31" s="23"/>
      <c r="E31" s="35">
        <f t="shared" si="5"/>
        <v>0</v>
      </c>
      <c r="F31" s="35">
        <f t="shared" si="5"/>
        <v>0</v>
      </c>
      <c r="G31" s="36">
        <f t="shared" si="5"/>
        <v>0</v>
      </c>
      <c r="H31" s="35">
        <f t="shared" si="5"/>
        <v>0</v>
      </c>
      <c r="I31" s="35"/>
      <c r="J31" s="28">
        <f t="shared" si="1"/>
        <v>0</v>
      </c>
      <c r="K31" s="31"/>
    </row>
    <row r="32" spans="1:11" ht="13.2" customHeight="1" x14ac:dyDescent="0.25">
      <c r="A32" s="47"/>
      <c r="B32" s="37"/>
      <c r="C32" s="23" t="s">
        <v>20</v>
      </c>
      <c r="D32" s="23" t="s">
        <v>15</v>
      </c>
      <c r="E32" s="35">
        <v>370</v>
      </c>
      <c r="F32" s="35">
        <f>F37</f>
        <v>825.6</v>
      </c>
      <c r="G32" s="36">
        <v>700</v>
      </c>
      <c r="H32" s="35">
        <v>500</v>
      </c>
      <c r="I32" s="35">
        <v>500</v>
      </c>
      <c r="J32" s="28">
        <f t="shared" si="1"/>
        <v>2525.6</v>
      </c>
      <c r="K32" s="31"/>
    </row>
    <row r="33" spans="1:11" x14ac:dyDescent="0.25">
      <c r="A33" s="48" t="s">
        <v>32</v>
      </c>
      <c r="B33" s="39" t="s">
        <v>33</v>
      </c>
      <c r="C33" s="27" t="s">
        <v>14</v>
      </c>
      <c r="D33" s="27" t="s">
        <v>15</v>
      </c>
      <c r="E33" s="28">
        <f>SUM(E34:E37)</f>
        <v>370</v>
      </c>
      <c r="F33" s="28">
        <f>SUM(F34:F37)</f>
        <v>825.6</v>
      </c>
      <c r="G33" s="29">
        <f>SUM(G34:G37)</f>
        <v>700</v>
      </c>
      <c r="H33" s="28">
        <f>SUM(H34:H37)</f>
        <v>500</v>
      </c>
      <c r="I33" s="28">
        <f>SUM(I34:I37)</f>
        <v>500</v>
      </c>
      <c r="J33" s="28">
        <f t="shared" si="1"/>
        <v>2525.6</v>
      </c>
      <c r="K33" s="31"/>
    </row>
    <row r="34" spans="1:11" x14ac:dyDescent="0.25">
      <c r="A34" s="49"/>
      <c r="B34" s="41"/>
      <c r="C34" s="23" t="s">
        <v>17</v>
      </c>
      <c r="D34" s="23"/>
      <c r="E34" s="35"/>
      <c r="F34" s="35"/>
      <c r="G34" s="36"/>
      <c r="H34" s="35"/>
      <c r="I34" s="35"/>
      <c r="J34" s="28">
        <f t="shared" si="1"/>
        <v>0</v>
      </c>
      <c r="K34" s="31"/>
    </row>
    <row r="35" spans="1:11" x14ac:dyDescent="0.25">
      <c r="A35" s="49"/>
      <c r="B35" s="41"/>
      <c r="C35" s="23" t="s">
        <v>18</v>
      </c>
      <c r="D35" s="23"/>
      <c r="E35" s="35"/>
      <c r="F35" s="35"/>
      <c r="G35" s="36"/>
      <c r="H35" s="35"/>
      <c r="I35" s="35"/>
      <c r="J35" s="28">
        <f t="shared" si="1"/>
        <v>0</v>
      </c>
      <c r="K35" s="31"/>
    </row>
    <row r="36" spans="1:11" x14ac:dyDescent="0.25">
      <c r="A36" s="49"/>
      <c r="B36" s="41"/>
      <c r="C36" s="23" t="s">
        <v>22</v>
      </c>
      <c r="D36" s="23"/>
      <c r="E36" s="35"/>
      <c r="F36" s="35"/>
      <c r="G36" s="36"/>
      <c r="H36" s="35"/>
      <c r="I36" s="35"/>
      <c r="J36" s="28">
        <f t="shared" si="1"/>
        <v>0</v>
      </c>
      <c r="K36" s="31"/>
    </row>
    <row r="37" spans="1:11" s="7" customFormat="1" ht="14.4" customHeight="1" x14ac:dyDescent="0.25">
      <c r="A37" s="50"/>
      <c r="B37" s="43"/>
      <c r="C37" s="23" t="s">
        <v>20</v>
      </c>
      <c r="D37" s="23" t="s">
        <v>15</v>
      </c>
      <c r="E37" s="35">
        <v>370</v>
      </c>
      <c r="F37" s="35">
        <v>825.6</v>
      </c>
      <c r="G37" s="36">
        <v>700</v>
      </c>
      <c r="H37" s="35">
        <v>500</v>
      </c>
      <c r="I37" s="35">
        <v>500</v>
      </c>
      <c r="J37" s="28">
        <f t="shared" si="1"/>
        <v>2525.6</v>
      </c>
      <c r="K37" s="31"/>
    </row>
    <row r="38" spans="1:11" ht="21" x14ac:dyDescent="0.25">
      <c r="A38" s="42"/>
      <c r="B38" s="51" t="s">
        <v>34</v>
      </c>
      <c r="C38" s="52" t="s">
        <v>14</v>
      </c>
      <c r="D38" s="27" t="s">
        <v>15</v>
      </c>
      <c r="E38" s="53">
        <f>SUM(E40:E42)</f>
        <v>389.9</v>
      </c>
      <c r="F38" s="53">
        <f>SUM(F40:F42)</f>
        <v>830</v>
      </c>
      <c r="G38" s="54">
        <f>SUM(G40:G42)</f>
        <v>0</v>
      </c>
      <c r="H38" s="53">
        <f>SUM(H40:H42)</f>
        <v>0</v>
      </c>
      <c r="I38" s="53"/>
      <c r="J38" s="28">
        <f t="shared" si="1"/>
        <v>830</v>
      </c>
      <c r="K38" s="55" t="s">
        <v>35</v>
      </c>
    </row>
    <row r="39" spans="1:11" x14ac:dyDescent="0.25">
      <c r="A39" s="25"/>
      <c r="B39" s="51"/>
      <c r="C39" s="27" t="s">
        <v>17</v>
      </c>
      <c r="D39" s="23"/>
      <c r="E39" s="28"/>
      <c r="F39" s="28"/>
      <c r="G39" s="29"/>
      <c r="H39" s="28"/>
      <c r="I39" s="28"/>
      <c r="J39" s="28">
        <f t="shared" si="1"/>
        <v>0</v>
      </c>
      <c r="K39" s="31"/>
    </row>
    <row r="40" spans="1:11" x14ac:dyDescent="0.25">
      <c r="A40" s="25"/>
      <c r="B40" s="51"/>
      <c r="C40" s="27" t="s">
        <v>18</v>
      </c>
      <c r="D40" s="23"/>
      <c r="E40" s="28"/>
      <c r="F40" s="28"/>
      <c r="G40" s="29"/>
      <c r="H40" s="28"/>
      <c r="I40" s="28"/>
      <c r="J40" s="28">
        <f t="shared" si="1"/>
        <v>0</v>
      </c>
      <c r="K40" s="31"/>
    </row>
    <row r="41" spans="1:11" x14ac:dyDescent="0.25">
      <c r="A41" s="25"/>
      <c r="B41" s="51"/>
      <c r="C41" s="27" t="s">
        <v>19</v>
      </c>
      <c r="D41" s="23"/>
      <c r="E41" s="28"/>
      <c r="F41" s="28"/>
      <c r="G41" s="29"/>
      <c r="H41" s="28"/>
      <c r="I41" s="28"/>
      <c r="J41" s="28">
        <f t="shared" si="1"/>
        <v>0</v>
      </c>
      <c r="K41" s="31"/>
    </row>
    <row r="42" spans="1:11" ht="14.25" customHeight="1" x14ac:dyDescent="0.25">
      <c r="A42" s="25"/>
      <c r="B42" s="56"/>
      <c r="C42" s="27" t="s">
        <v>20</v>
      </c>
      <c r="D42" s="23" t="s">
        <v>15</v>
      </c>
      <c r="E42" s="35">
        <f>E47+E57+E67</f>
        <v>389.9</v>
      </c>
      <c r="F42" s="35">
        <f>F47+F57+F67</f>
        <v>830</v>
      </c>
      <c r="G42" s="36">
        <f>G47+G57+G67</f>
        <v>0</v>
      </c>
      <c r="H42" s="35">
        <f>H47+H57+H67</f>
        <v>0</v>
      </c>
      <c r="I42" s="35"/>
      <c r="J42" s="28">
        <f t="shared" si="1"/>
        <v>830</v>
      </c>
      <c r="K42" s="31"/>
    </row>
    <row r="43" spans="1:11" ht="23.4" customHeight="1" x14ac:dyDescent="0.25">
      <c r="A43" s="33">
        <v>1</v>
      </c>
      <c r="B43" s="33" t="s">
        <v>36</v>
      </c>
      <c r="C43" s="27" t="s">
        <v>14</v>
      </c>
      <c r="D43" s="27" t="s">
        <v>15</v>
      </c>
      <c r="E43" s="28">
        <f t="shared" ref="E43:H43" si="6">E47</f>
        <v>380</v>
      </c>
      <c r="F43" s="28">
        <f t="shared" si="6"/>
        <v>800.1</v>
      </c>
      <c r="G43" s="29">
        <f t="shared" si="6"/>
        <v>0</v>
      </c>
      <c r="H43" s="28">
        <f t="shared" si="6"/>
        <v>0</v>
      </c>
      <c r="I43" s="28"/>
      <c r="J43" s="28">
        <f t="shared" si="1"/>
        <v>800.1</v>
      </c>
      <c r="K43" s="30" t="s">
        <v>35</v>
      </c>
    </row>
    <row r="44" spans="1:11" ht="14.25" customHeight="1" x14ac:dyDescent="0.25">
      <c r="A44" s="34"/>
      <c r="B44" s="34"/>
      <c r="C44" s="23" t="s">
        <v>17</v>
      </c>
      <c r="D44" s="23"/>
      <c r="E44" s="35">
        <f t="shared" ref="E44:H47" si="7">E49</f>
        <v>0</v>
      </c>
      <c r="F44" s="35">
        <f t="shared" si="7"/>
        <v>0</v>
      </c>
      <c r="G44" s="36">
        <f t="shared" si="7"/>
        <v>0</v>
      </c>
      <c r="H44" s="35">
        <f t="shared" si="7"/>
        <v>0</v>
      </c>
      <c r="I44" s="35"/>
      <c r="J44" s="28">
        <f t="shared" si="1"/>
        <v>0</v>
      </c>
      <c r="K44" s="31"/>
    </row>
    <row r="45" spans="1:11" ht="14.25" customHeight="1" x14ac:dyDescent="0.25">
      <c r="A45" s="34"/>
      <c r="B45" s="34"/>
      <c r="C45" s="23" t="s">
        <v>18</v>
      </c>
      <c r="D45" s="23"/>
      <c r="E45" s="35">
        <f t="shared" si="7"/>
        <v>0</v>
      </c>
      <c r="F45" s="35">
        <f t="shared" si="7"/>
        <v>0</v>
      </c>
      <c r="G45" s="36">
        <f t="shared" si="7"/>
        <v>0</v>
      </c>
      <c r="H45" s="35">
        <f t="shared" si="7"/>
        <v>0</v>
      </c>
      <c r="I45" s="35"/>
      <c r="J45" s="28">
        <f t="shared" si="1"/>
        <v>0</v>
      </c>
      <c r="K45" s="31"/>
    </row>
    <row r="46" spans="1:11" ht="14.25" customHeight="1" x14ac:dyDescent="0.25">
      <c r="A46" s="34"/>
      <c r="B46" s="34"/>
      <c r="C46" s="23" t="s">
        <v>37</v>
      </c>
      <c r="D46" s="23"/>
      <c r="E46" s="35">
        <f t="shared" si="7"/>
        <v>0</v>
      </c>
      <c r="F46" s="35">
        <f t="shared" si="7"/>
        <v>0</v>
      </c>
      <c r="G46" s="36">
        <f t="shared" si="7"/>
        <v>0</v>
      </c>
      <c r="H46" s="35">
        <f t="shared" si="7"/>
        <v>0</v>
      </c>
      <c r="I46" s="35"/>
      <c r="J46" s="28">
        <f t="shared" si="1"/>
        <v>0</v>
      </c>
      <c r="K46" s="31"/>
    </row>
    <row r="47" spans="1:11" ht="14.25" customHeight="1" x14ac:dyDescent="0.25">
      <c r="A47" s="37"/>
      <c r="B47" s="37"/>
      <c r="C47" s="23" t="s">
        <v>20</v>
      </c>
      <c r="D47" s="23" t="s">
        <v>15</v>
      </c>
      <c r="E47" s="35">
        <f t="shared" si="7"/>
        <v>380</v>
      </c>
      <c r="F47" s="35">
        <f t="shared" si="7"/>
        <v>800.1</v>
      </c>
      <c r="G47" s="36">
        <f t="shared" si="7"/>
        <v>0</v>
      </c>
      <c r="H47" s="35">
        <f t="shared" si="7"/>
        <v>0</v>
      </c>
      <c r="I47" s="35"/>
      <c r="J47" s="28">
        <f t="shared" si="1"/>
        <v>800.1</v>
      </c>
      <c r="K47" s="31"/>
    </row>
    <row r="48" spans="1:11" ht="14.25" customHeight="1" x14ac:dyDescent="0.25">
      <c r="A48" s="48" t="s">
        <v>23</v>
      </c>
      <c r="B48" s="57" t="s">
        <v>38</v>
      </c>
      <c r="C48" s="27" t="s">
        <v>14</v>
      </c>
      <c r="D48" s="27" t="s">
        <v>15</v>
      </c>
      <c r="E48" s="28">
        <f>SUM(E49:E52)</f>
        <v>380</v>
      </c>
      <c r="F48" s="28">
        <f>SUM(F49:F52)</f>
        <v>800.1</v>
      </c>
      <c r="G48" s="29">
        <f>SUM(G49:G52)</f>
        <v>0</v>
      </c>
      <c r="H48" s="28">
        <f>SUM(H49:H52)</f>
        <v>0</v>
      </c>
      <c r="I48" s="28"/>
      <c r="J48" s="28">
        <f t="shared" si="1"/>
        <v>800.1</v>
      </c>
      <c r="K48" s="31"/>
    </row>
    <row r="49" spans="1:11" ht="14.25" customHeight="1" x14ac:dyDescent="0.25">
      <c r="A49" s="49"/>
      <c r="B49" s="57"/>
      <c r="C49" s="23" t="s">
        <v>17</v>
      </c>
      <c r="D49" s="23"/>
      <c r="E49" s="28"/>
      <c r="F49" s="28"/>
      <c r="G49" s="29"/>
      <c r="H49" s="28"/>
      <c r="I49" s="28"/>
      <c r="J49" s="28">
        <f t="shared" si="1"/>
        <v>0</v>
      </c>
      <c r="K49" s="31"/>
    </row>
    <row r="50" spans="1:11" ht="14.25" customHeight="1" x14ac:dyDescent="0.25">
      <c r="A50" s="49"/>
      <c r="B50" s="57"/>
      <c r="C50" s="23" t="s">
        <v>18</v>
      </c>
      <c r="D50" s="23"/>
      <c r="E50" s="28"/>
      <c r="F50" s="28"/>
      <c r="G50" s="29"/>
      <c r="H50" s="28"/>
      <c r="I50" s="28"/>
      <c r="J50" s="28">
        <f t="shared" si="1"/>
        <v>0</v>
      </c>
      <c r="K50" s="31"/>
    </row>
    <row r="51" spans="1:11" ht="14.25" customHeight="1" x14ac:dyDescent="0.25">
      <c r="A51" s="49"/>
      <c r="B51" s="57"/>
      <c r="C51" s="23" t="s">
        <v>37</v>
      </c>
      <c r="D51" s="23"/>
      <c r="E51" s="28"/>
      <c r="F51" s="28"/>
      <c r="G51" s="29"/>
      <c r="H51" s="28"/>
      <c r="I51" s="28"/>
      <c r="J51" s="28">
        <f t="shared" si="1"/>
        <v>0</v>
      </c>
      <c r="K51" s="31"/>
    </row>
    <row r="52" spans="1:11" ht="14.25" customHeight="1" x14ac:dyDescent="0.25">
      <c r="A52" s="50"/>
      <c r="B52" s="57"/>
      <c r="C52" s="23" t="s">
        <v>20</v>
      </c>
      <c r="D52" s="23" t="s">
        <v>15</v>
      </c>
      <c r="E52" s="35">
        <v>380</v>
      </c>
      <c r="F52" s="35">
        <v>800.1</v>
      </c>
      <c r="G52" s="36"/>
      <c r="H52" s="35"/>
      <c r="I52" s="35"/>
      <c r="J52" s="28">
        <f t="shared" si="1"/>
        <v>800.1</v>
      </c>
      <c r="K52" s="31"/>
    </row>
    <row r="53" spans="1:11" ht="27.6" customHeight="1" x14ac:dyDescent="0.25">
      <c r="A53" s="33">
        <v>2</v>
      </c>
      <c r="B53" s="33" t="s">
        <v>39</v>
      </c>
      <c r="C53" s="27" t="s">
        <v>14</v>
      </c>
      <c r="D53" s="27" t="s">
        <v>15</v>
      </c>
      <c r="E53" s="28">
        <f>SUM(E54:E57)</f>
        <v>0</v>
      </c>
      <c r="F53" s="28">
        <f>SUM(F54:F57)</f>
        <v>20</v>
      </c>
      <c r="G53" s="29">
        <f>SUM(G54:G57)</f>
        <v>0</v>
      </c>
      <c r="H53" s="28">
        <f>SUM(H54:H57)</f>
        <v>0</v>
      </c>
      <c r="I53" s="28"/>
      <c r="J53" s="28">
        <f t="shared" si="1"/>
        <v>20</v>
      </c>
      <c r="K53" s="30" t="s">
        <v>35</v>
      </c>
    </row>
    <row r="54" spans="1:11" x14ac:dyDescent="0.25">
      <c r="A54" s="34"/>
      <c r="B54" s="34"/>
      <c r="C54" s="23" t="s">
        <v>17</v>
      </c>
      <c r="D54" s="23"/>
      <c r="E54" s="35"/>
      <c r="F54" s="35"/>
      <c r="G54" s="36"/>
      <c r="H54" s="35"/>
      <c r="I54" s="35"/>
      <c r="J54" s="28">
        <f t="shared" si="1"/>
        <v>0</v>
      </c>
      <c r="K54" s="31"/>
    </row>
    <row r="55" spans="1:11" x14ac:dyDescent="0.25">
      <c r="A55" s="34"/>
      <c r="B55" s="34"/>
      <c r="C55" s="23" t="s">
        <v>18</v>
      </c>
      <c r="D55" s="23"/>
      <c r="E55" s="35"/>
      <c r="F55" s="35"/>
      <c r="G55" s="36"/>
      <c r="H55" s="35"/>
      <c r="I55" s="35"/>
      <c r="J55" s="28">
        <f t="shared" si="1"/>
        <v>0</v>
      </c>
      <c r="K55" s="31"/>
    </row>
    <row r="56" spans="1:11" x14ac:dyDescent="0.25">
      <c r="A56" s="34"/>
      <c r="B56" s="34"/>
      <c r="C56" s="23" t="s">
        <v>40</v>
      </c>
      <c r="D56" s="23"/>
      <c r="E56" s="35"/>
      <c r="F56" s="35"/>
      <c r="G56" s="36"/>
      <c r="H56" s="35"/>
      <c r="I56" s="35"/>
      <c r="J56" s="28">
        <f t="shared" si="1"/>
        <v>0</v>
      </c>
      <c r="K56" s="31"/>
    </row>
    <row r="57" spans="1:11" x14ac:dyDescent="0.25">
      <c r="A57" s="37"/>
      <c r="B57" s="37"/>
      <c r="C57" s="23" t="s">
        <v>20</v>
      </c>
      <c r="D57" s="23" t="s">
        <v>15</v>
      </c>
      <c r="E57" s="35"/>
      <c r="F57" s="35">
        <v>20</v>
      </c>
      <c r="G57" s="36"/>
      <c r="H57" s="35"/>
      <c r="I57" s="35"/>
      <c r="J57" s="28">
        <f t="shared" si="1"/>
        <v>20</v>
      </c>
      <c r="K57" s="31"/>
    </row>
    <row r="58" spans="1:11" ht="12.75" customHeight="1" x14ac:dyDescent="0.25">
      <c r="A58" s="25" t="s">
        <v>41</v>
      </c>
      <c r="B58" s="39" t="s">
        <v>42</v>
      </c>
      <c r="C58" s="23" t="s">
        <v>14</v>
      </c>
      <c r="D58" s="27" t="s">
        <v>15</v>
      </c>
      <c r="E58" s="28">
        <f>SUM(E59:E62)</f>
        <v>0</v>
      </c>
      <c r="F58" s="28">
        <f>SUM(F59:F62)</f>
        <v>20</v>
      </c>
      <c r="G58" s="29">
        <f>SUM(G59:G62)</f>
        <v>0</v>
      </c>
      <c r="H58" s="28">
        <f>SUM(H59:H62)</f>
        <v>0</v>
      </c>
      <c r="I58" s="28"/>
      <c r="J58" s="28">
        <f t="shared" si="1"/>
        <v>20</v>
      </c>
      <c r="K58" s="31"/>
    </row>
    <row r="59" spans="1:11" x14ac:dyDescent="0.25">
      <c r="A59" s="25"/>
      <c r="B59" s="41"/>
      <c r="C59" s="23" t="s">
        <v>17</v>
      </c>
      <c r="D59" s="23"/>
      <c r="E59" s="35"/>
      <c r="F59" s="35"/>
      <c r="G59" s="36"/>
      <c r="H59" s="35"/>
      <c r="I59" s="35"/>
      <c r="J59" s="28">
        <f t="shared" si="1"/>
        <v>0</v>
      </c>
      <c r="K59" s="31"/>
    </row>
    <row r="60" spans="1:11" x14ac:dyDescent="0.25">
      <c r="A60" s="25"/>
      <c r="B60" s="41"/>
      <c r="C60" s="23" t="s">
        <v>18</v>
      </c>
      <c r="D60" s="23"/>
      <c r="E60" s="35"/>
      <c r="F60" s="35"/>
      <c r="G60" s="36"/>
      <c r="H60" s="35"/>
      <c r="I60" s="35"/>
      <c r="J60" s="28">
        <f t="shared" si="1"/>
        <v>0</v>
      </c>
      <c r="K60" s="31"/>
    </row>
    <row r="61" spans="1:11" x14ac:dyDescent="0.25">
      <c r="A61" s="25"/>
      <c r="B61" s="41"/>
      <c r="C61" s="23" t="s">
        <v>40</v>
      </c>
      <c r="D61" s="23"/>
      <c r="E61" s="35"/>
      <c r="F61" s="35"/>
      <c r="G61" s="36"/>
      <c r="H61" s="35"/>
      <c r="I61" s="35"/>
      <c r="J61" s="28">
        <f t="shared" si="1"/>
        <v>0</v>
      </c>
      <c r="K61" s="31"/>
    </row>
    <row r="62" spans="1:11" x14ac:dyDescent="0.25">
      <c r="A62" s="25"/>
      <c r="B62" s="43"/>
      <c r="C62" s="23" t="s">
        <v>20</v>
      </c>
      <c r="D62" s="23" t="s">
        <v>15</v>
      </c>
      <c r="E62" s="35"/>
      <c r="F62" s="35">
        <v>20</v>
      </c>
      <c r="G62" s="36"/>
      <c r="H62" s="35"/>
      <c r="I62" s="35"/>
      <c r="J62" s="28">
        <f t="shared" si="1"/>
        <v>20</v>
      </c>
      <c r="K62" s="31"/>
    </row>
    <row r="63" spans="1:11" ht="21" x14ac:dyDescent="0.25">
      <c r="A63" s="33">
        <v>3</v>
      </c>
      <c r="B63" s="33" t="s">
        <v>43</v>
      </c>
      <c r="C63" s="27" t="s">
        <v>14</v>
      </c>
      <c r="D63" s="27" t="s">
        <v>15</v>
      </c>
      <c r="E63" s="28">
        <f>SUM(E64:E67)</f>
        <v>9.9</v>
      </c>
      <c r="F63" s="28">
        <f>SUM(F64:F67)</f>
        <v>9.9</v>
      </c>
      <c r="G63" s="29">
        <f>SUM(G64:G67)</f>
        <v>0</v>
      </c>
      <c r="H63" s="28">
        <f>SUM(H64:H67)</f>
        <v>0</v>
      </c>
      <c r="I63" s="28"/>
      <c r="J63" s="28">
        <f t="shared" si="1"/>
        <v>9.9</v>
      </c>
      <c r="K63" s="30" t="s">
        <v>35</v>
      </c>
    </row>
    <row r="64" spans="1:11" x14ac:dyDescent="0.25">
      <c r="A64" s="34"/>
      <c r="B64" s="34"/>
      <c r="C64" s="23" t="s">
        <v>17</v>
      </c>
      <c r="D64" s="23"/>
      <c r="E64" s="35"/>
      <c r="F64" s="35"/>
      <c r="G64" s="36"/>
      <c r="H64" s="35"/>
      <c r="I64" s="35"/>
      <c r="J64" s="28">
        <f t="shared" si="1"/>
        <v>0</v>
      </c>
      <c r="K64" s="31"/>
    </row>
    <row r="65" spans="1:11" x14ac:dyDescent="0.25">
      <c r="A65" s="34"/>
      <c r="B65" s="34"/>
      <c r="C65" s="23" t="s">
        <v>18</v>
      </c>
      <c r="D65" s="23"/>
      <c r="E65" s="35"/>
      <c r="F65" s="35"/>
      <c r="G65" s="36"/>
      <c r="H65" s="35"/>
      <c r="I65" s="35"/>
      <c r="J65" s="28">
        <f t="shared" si="1"/>
        <v>0</v>
      </c>
      <c r="K65" s="31"/>
    </row>
    <row r="66" spans="1:11" x14ac:dyDescent="0.25">
      <c r="A66" s="34"/>
      <c r="B66" s="34"/>
      <c r="C66" s="23" t="s">
        <v>37</v>
      </c>
      <c r="D66" s="23"/>
      <c r="E66" s="35"/>
      <c r="F66" s="35"/>
      <c r="G66" s="36"/>
      <c r="H66" s="35"/>
      <c r="I66" s="35"/>
      <c r="J66" s="28">
        <f t="shared" si="1"/>
        <v>0</v>
      </c>
      <c r="K66" s="31"/>
    </row>
    <row r="67" spans="1:11" x14ac:dyDescent="0.25">
      <c r="A67" s="37"/>
      <c r="B67" s="37"/>
      <c r="C67" s="23" t="s">
        <v>20</v>
      </c>
      <c r="D67" s="23" t="s">
        <v>15</v>
      </c>
      <c r="E67" s="35">
        <f>E72</f>
        <v>9.9</v>
      </c>
      <c r="F67" s="35">
        <v>9.9</v>
      </c>
      <c r="G67" s="36"/>
      <c r="H67" s="35"/>
      <c r="I67" s="35"/>
      <c r="J67" s="28">
        <f t="shared" si="1"/>
        <v>9.9</v>
      </c>
      <c r="K67" s="31"/>
    </row>
    <row r="68" spans="1:11" x14ac:dyDescent="0.25">
      <c r="A68" s="38" t="s">
        <v>44</v>
      </c>
      <c r="B68" s="39" t="s">
        <v>45</v>
      </c>
      <c r="C68" s="23" t="s">
        <v>14</v>
      </c>
      <c r="D68" s="27" t="s">
        <v>15</v>
      </c>
      <c r="E68" s="28">
        <f>SUM(E69:E72)</f>
        <v>9.9</v>
      </c>
      <c r="F68" s="28">
        <f>SUM(F69:F72)</f>
        <v>10</v>
      </c>
      <c r="G68" s="29">
        <f>SUM(G69:G72)</f>
        <v>0</v>
      </c>
      <c r="H68" s="28">
        <f>SUM(H69:H72)</f>
        <v>0</v>
      </c>
      <c r="I68" s="28"/>
      <c r="J68" s="28">
        <f t="shared" si="1"/>
        <v>10</v>
      </c>
      <c r="K68" s="31"/>
    </row>
    <row r="69" spans="1:11" x14ac:dyDescent="0.25">
      <c r="A69" s="40"/>
      <c r="B69" s="41"/>
      <c r="C69" s="23" t="s">
        <v>17</v>
      </c>
      <c r="D69" s="23"/>
      <c r="E69" s="35"/>
      <c r="F69" s="35"/>
      <c r="G69" s="36"/>
      <c r="H69" s="35"/>
      <c r="I69" s="35"/>
      <c r="J69" s="28">
        <f t="shared" si="1"/>
        <v>0</v>
      </c>
      <c r="K69" s="31"/>
    </row>
    <row r="70" spans="1:11" x14ac:dyDescent="0.25">
      <c r="A70" s="40"/>
      <c r="B70" s="41"/>
      <c r="C70" s="23" t="s">
        <v>18</v>
      </c>
      <c r="D70" s="23"/>
      <c r="E70" s="35"/>
      <c r="F70" s="35"/>
      <c r="G70" s="36"/>
      <c r="H70" s="35"/>
      <c r="I70" s="35"/>
      <c r="J70" s="28">
        <f t="shared" si="1"/>
        <v>0</v>
      </c>
      <c r="K70" s="31"/>
    </row>
    <row r="71" spans="1:11" x14ac:dyDescent="0.25">
      <c r="A71" s="40"/>
      <c r="B71" s="41"/>
      <c r="C71" s="23" t="s">
        <v>37</v>
      </c>
      <c r="D71" s="23"/>
      <c r="E71" s="35"/>
      <c r="F71" s="35"/>
      <c r="G71" s="36"/>
      <c r="H71" s="35"/>
      <c r="I71" s="35"/>
      <c r="J71" s="28">
        <f t="shared" si="1"/>
        <v>0</v>
      </c>
      <c r="K71" s="31"/>
    </row>
    <row r="72" spans="1:11" s="7" customFormat="1" x14ac:dyDescent="0.25">
      <c r="A72" s="42"/>
      <c r="B72" s="43"/>
      <c r="C72" s="23" t="s">
        <v>20</v>
      </c>
      <c r="D72" s="23" t="s">
        <v>15</v>
      </c>
      <c r="E72" s="35">
        <v>9.9</v>
      </c>
      <c r="F72" s="35">
        <v>10</v>
      </c>
      <c r="G72" s="36"/>
      <c r="H72" s="35"/>
      <c r="I72" s="35"/>
      <c r="J72" s="28">
        <f t="shared" ref="J72:J135" si="8">SUM(F72:I72)</f>
        <v>10</v>
      </c>
      <c r="K72" s="31"/>
    </row>
    <row r="73" spans="1:11" ht="27" customHeight="1" x14ac:dyDescent="0.25">
      <c r="A73" s="37"/>
      <c r="B73" s="58" t="s">
        <v>46</v>
      </c>
      <c r="C73" s="52" t="s">
        <v>14</v>
      </c>
      <c r="D73" s="27" t="s">
        <v>15</v>
      </c>
      <c r="E73" s="53">
        <f>SUM(E74:E77)</f>
        <v>21621.200000000001</v>
      </c>
      <c r="F73" s="53">
        <f>SUM(F74:F77)</f>
        <v>28582.5</v>
      </c>
      <c r="G73" s="54">
        <f>SUM(G74:G77)</f>
        <v>31000.3</v>
      </c>
      <c r="H73" s="54">
        <f t="shared" ref="H73:I73" si="9">SUM(H74:H77)</f>
        <v>23510</v>
      </c>
      <c r="I73" s="54">
        <f t="shared" si="9"/>
        <v>23357.1</v>
      </c>
      <c r="J73" s="28">
        <f t="shared" si="8"/>
        <v>106449.9</v>
      </c>
      <c r="K73" s="55" t="s">
        <v>35</v>
      </c>
    </row>
    <row r="74" spans="1:11" x14ac:dyDescent="0.25">
      <c r="A74" s="32"/>
      <c r="B74" s="26"/>
      <c r="C74" s="27" t="s">
        <v>17</v>
      </c>
      <c r="D74" s="23"/>
      <c r="E74" s="28">
        <v>111.6</v>
      </c>
      <c r="F74" s="28">
        <v>0</v>
      </c>
      <c r="G74" s="29">
        <v>0</v>
      </c>
      <c r="H74" s="29">
        <v>0</v>
      </c>
      <c r="I74" s="29">
        <v>0</v>
      </c>
      <c r="J74" s="28">
        <f t="shared" si="8"/>
        <v>0</v>
      </c>
      <c r="K74" s="31"/>
    </row>
    <row r="75" spans="1:11" x14ac:dyDescent="0.25">
      <c r="A75" s="32"/>
      <c r="B75" s="26"/>
      <c r="C75" s="27" t="s">
        <v>18</v>
      </c>
      <c r="D75" s="23"/>
      <c r="E75" s="28">
        <f t="shared" ref="E75:F77" si="10">E80</f>
        <v>721.6</v>
      </c>
      <c r="F75" s="28">
        <f t="shared" si="10"/>
        <v>2030.6</v>
      </c>
      <c r="G75" s="29">
        <f>G80+G132</f>
        <v>5785.3</v>
      </c>
      <c r="H75" s="29">
        <f t="shared" ref="H75:I77" si="11">H80+H132</f>
        <v>0</v>
      </c>
      <c r="I75" s="29">
        <f t="shared" si="11"/>
        <v>0</v>
      </c>
      <c r="J75" s="28">
        <f t="shared" si="8"/>
        <v>7815.9</v>
      </c>
      <c r="K75" s="31"/>
    </row>
    <row r="76" spans="1:11" x14ac:dyDescent="0.25">
      <c r="A76" s="32"/>
      <c r="B76" s="26"/>
      <c r="C76" s="27" t="s">
        <v>37</v>
      </c>
      <c r="D76" s="23"/>
      <c r="E76" s="28">
        <f t="shared" si="10"/>
        <v>732.8</v>
      </c>
      <c r="F76" s="28">
        <f t="shared" si="10"/>
        <v>0</v>
      </c>
      <c r="G76" s="29">
        <f t="shared" ref="G76:G77" si="12">G81+G133</f>
        <v>0</v>
      </c>
      <c r="H76" s="29">
        <f t="shared" si="11"/>
        <v>0</v>
      </c>
      <c r="I76" s="29">
        <f t="shared" si="11"/>
        <v>0</v>
      </c>
      <c r="J76" s="28">
        <f t="shared" si="8"/>
        <v>0</v>
      </c>
      <c r="K76" s="31"/>
    </row>
    <row r="77" spans="1:11" ht="19.8" customHeight="1" x14ac:dyDescent="0.25">
      <c r="A77" s="32"/>
      <c r="B77" s="26"/>
      <c r="C77" s="27" t="s">
        <v>20</v>
      </c>
      <c r="D77" s="23" t="s">
        <v>15</v>
      </c>
      <c r="E77" s="28">
        <f t="shared" si="10"/>
        <v>20055.2</v>
      </c>
      <c r="F77" s="28">
        <f t="shared" si="10"/>
        <v>26551.9</v>
      </c>
      <c r="G77" s="29">
        <f t="shared" si="12"/>
        <v>25215</v>
      </c>
      <c r="H77" s="29">
        <f t="shared" si="11"/>
        <v>23510</v>
      </c>
      <c r="I77" s="29">
        <f t="shared" si="11"/>
        <v>23357.1</v>
      </c>
      <c r="J77" s="28">
        <f t="shared" si="8"/>
        <v>98634</v>
      </c>
      <c r="K77" s="31"/>
    </row>
    <row r="78" spans="1:11" ht="21" x14ac:dyDescent="0.25">
      <c r="A78" s="34">
        <v>1</v>
      </c>
      <c r="B78" s="34" t="s">
        <v>47</v>
      </c>
      <c r="C78" s="59" t="s">
        <v>14</v>
      </c>
      <c r="D78" s="27" t="s">
        <v>15</v>
      </c>
      <c r="E78" s="53">
        <f>SUM(E79:E82)</f>
        <v>21509.600000000002</v>
      </c>
      <c r="F78" s="53">
        <f t="shared" ref="F78:I78" si="13">SUM(F79:F82)</f>
        <v>28582.5</v>
      </c>
      <c r="G78" s="54">
        <f t="shared" si="13"/>
        <v>23700.3</v>
      </c>
      <c r="H78" s="54">
        <f t="shared" si="13"/>
        <v>16010</v>
      </c>
      <c r="I78" s="54">
        <f t="shared" si="13"/>
        <v>15757.1</v>
      </c>
      <c r="J78" s="28">
        <f t="shared" si="8"/>
        <v>84049.900000000009</v>
      </c>
      <c r="K78" s="55" t="s">
        <v>35</v>
      </c>
    </row>
    <row r="79" spans="1:11" x14ac:dyDescent="0.25">
      <c r="A79" s="34"/>
      <c r="B79" s="34"/>
      <c r="C79" s="23" t="s">
        <v>17</v>
      </c>
      <c r="D79" s="23"/>
      <c r="E79" s="35">
        <f>E84+E95+E100+E111+E116+E126</f>
        <v>0</v>
      </c>
      <c r="F79" s="35">
        <f t="shared" ref="F79:I79" si="14">F84+F95+F100+F111+F116+F126</f>
        <v>0</v>
      </c>
      <c r="G79" s="36">
        <f t="shared" si="14"/>
        <v>0</v>
      </c>
      <c r="H79" s="36">
        <f t="shared" si="14"/>
        <v>0</v>
      </c>
      <c r="I79" s="36">
        <f t="shared" si="14"/>
        <v>0</v>
      </c>
      <c r="J79" s="28">
        <f t="shared" si="8"/>
        <v>0</v>
      </c>
      <c r="K79" s="31"/>
    </row>
    <row r="80" spans="1:11" x14ac:dyDescent="0.25">
      <c r="A80" s="34"/>
      <c r="B80" s="34"/>
      <c r="C80" s="23" t="s">
        <v>18</v>
      </c>
      <c r="D80" s="23"/>
      <c r="E80" s="35">
        <f>E85+E96+E101+E112+E117+E127</f>
        <v>721.6</v>
      </c>
      <c r="F80" s="35">
        <f>F85+F96+F101+F112+F117+F127</f>
        <v>2030.6</v>
      </c>
      <c r="G80" s="36">
        <f>G85+G96+G101+G112+G117+G127+G132+G122</f>
        <v>5785.3</v>
      </c>
      <c r="H80" s="36">
        <f t="shared" ref="H80:I81" si="15">H85+H96+H101+H112+H117+H127+H132+H122</f>
        <v>0</v>
      </c>
      <c r="I80" s="36">
        <f t="shared" si="15"/>
        <v>0</v>
      </c>
      <c r="J80" s="28">
        <f t="shared" si="8"/>
        <v>7815.9</v>
      </c>
      <c r="K80" s="31"/>
    </row>
    <row r="81" spans="1:11" x14ac:dyDescent="0.25">
      <c r="A81" s="34"/>
      <c r="B81" s="34"/>
      <c r="C81" s="23" t="s">
        <v>48</v>
      </c>
      <c r="D81" s="23"/>
      <c r="E81" s="35">
        <f>E86+E97+E102+E113+E118+E128</f>
        <v>732.8</v>
      </c>
      <c r="F81" s="35">
        <f>F86+F97+F102+F113+F118+F128</f>
        <v>0</v>
      </c>
      <c r="G81" s="36">
        <f t="shared" ref="G81" si="16">G86+G97+G102+G113+G118+G128+G133+G123</f>
        <v>0</v>
      </c>
      <c r="H81" s="36">
        <f t="shared" si="15"/>
        <v>0</v>
      </c>
      <c r="I81" s="36">
        <f t="shared" si="15"/>
        <v>0</v>
      </c>
      <c r="J81" s="28">
        <f t="shared" si="8"/>
        <v>0</v>
      </c>
      <c r="K81" s="31"/>
    </row>
    <row r="82" spans="1:11" x14ac:dyDescent="0.25">
      <c r="A82" s="37"/>
      <c r="B82" s="37"/>
      <c r="C82" s="23" t="s">
        <v>20</v>
      </c>
      <c r="D82" s="23" t="s">
        <v>15</v>
      </c>
      <c r="E82" s="35">
        <f>E87+E98+E103+E114+E119+E129</f>
        <v>20055.2</v>
      </c>
      <c r="F82" s="35">
        <f>F87+F98+F103+F114+F119+F129</f>
        <v>26551.9</v>
      </c>
      <c r="G82" s="36">
        <f>G87+G98+G103+G114+G119+G124</f>
        <v>17915</v>
      </c>
      <c r="H82" s="36">
        <f t="shared" ref="H82:I82" si="17">H87+H98+H103+H114+H119+H124</f>
        <v>16010</v>
      </c>
      <c r="I82" s="36">
        <f t="shared" si="17"/>
        <v>15757.1</v>
      </c>
      <c r="J82" s="28">
        <f t="shared" si="8"/>
        <v>76234</v>
      </c>
      <c r="K82" s="31"/>
    </row>
    <row r="83" spans="1:11" ht="12.45" customHeight="1" x14ac:dyDescent="0.25">
      <c r="A83" s="57" t="s">
        <v>23</v>
      </c>
      <c r="B83" s="39" t="s">
        <v>49</v>
      </c>
      <c r="C83" s="27" t="s">
        <v>14</v>
      </c>
      <c r="D83" s="27" t="s">
        <v>15</v>
      </c>
      <c r="E83" s="28">
        <f>SUM(E84:E87)</f>
        <v>7210.8</v>
      </c>
      <c r="F83" s="28">
        <f>SUM(F84:F87)</f>
        <v>8056.1</v>
      </c>
      <c r="G83" s="29">
        <f>SUM(G84:G87)</f>
        <v>8500</v>
      </c>
      <c r="H83" s="29">
        <f t="shared" ref="H83:I83" si="18">SUM(H84:H87)</f>
        <v>8610</v>
      </c>
      <c r="I83" s="29">
        <f t="shared" si="18"/>
        <v>8757.1</v>
      </c>
      <c r="J83" s="28">
        <f t="shared" si="8"/>
        <v>33923.199999999997</v>
      </c>
      <c r="K83" s="31"/>
    </row>
    <row r="84" spans="1:11" ht="12.45" customHeight="1" x14ac:dyDescent="0.25">
      <c r="A84" s="57"/>
      <c r="B84" s="41"/>
      <c r="C84" s="23" t="s">
        <v>17</v>
      </c>
      <c r="D84" s="23"/>
      <c r="E84" s="35"/>
      <c r="F84" s="35"/>
      <c r="G84" s="36"/>
      <c r="H84" s="35"/>
      <c r="I84" s="35"/>
      <c r="J84" s="28">
        <f t="shared" si="8"/>
        <v>0</v>
      </c>
      <c r="K84" s="31"/>
    </row>
    <row r="85" spans="1:11" ht="12.45" customHeight="1" x14ac:dyDescent="0.25">
      <c r="A85" s="57"/>
      <c r="B85" s="41"/>
      <c r="C85" s="23" t="s">
        <v>18</v>
      </c>
      <c r="D85" s="23"/>
      <c r="E85" s="35"/>
      <c r="F85" s="35"/>
      <c r="G85" s="36"/>
      <c r="H85" s="35"/>
      <c r="I85" s="35"/>
      <c r="J85" s="28">
        <f t="shared" si="8"/>
        <v>0</v>
      </c>
      <c r="K85" s="31"/>
    </row>
    <row r="86" spans="1:11" ht="12.45" customHeight="1" x14ac:dyDescent="0.25">
      <c r="A86" s="57"/>
      <c r="B86" s="41"/>
      <c r="C86" s="23" t="s">
        <v>48</v>
      </c>
      <c r="D86" s="23"/>
      <c r="E86" s="35"/>
      <c r="F86" s="35"/>
      <c r="G86" s="36"/>
      <c r="H86" s="35"/>
      <c r="I86" s="35"/>
      <c r="J86" s="28">
        <f t="shared" si="8"/>
        <v>0</v>
      </c>
      <c r="K86" s="31"/>
    </row>
    <row r="87" spans="1:11" ht="17.399999999999999" customHeight="1" x14ac:dyDescent="0.25">
      <c r="A87" s="57"/>
      <c r="B87" s="43"/>
      <c r="C87" s="23" t="s">
        <v>20</v>
      </c>
      <c r="D87" s="23" t="s">
        <v>15</v>
      </c>
      <c r="E87" s="35">
        <v>7210.8</v>
      </c>
      <c r="F87" s="35">
        <v>8056.1</v>
      </c>
      <c r="G87" s="36">
        <v>8500</v>
      </c>
      <c r="H87" s="35">
        <v>8610</v>
      </c>
      <c r="I87" s="35">
        <v>8757.1</v>
      </c>
      <c r="J87" s="28">
        <f t="shared" si="8"/>
        <v>33923.199999999997</v>
      </c>
      <c r="K87" s="31"/>
    </row>
    <row r="88" spans="1:11" s="64" customFormat="1" ht="13.2" hidden="1" customHeight="1" x14ac:dyDescent="0.25">
      <c r="A88" s="60" t="s">
        <v>25</v>
      </c>
      <c r="B88" s="39" t="s">
        <v>50</v>
      </c>
      <c r="C88" s="61" t="s">
        <v>14</v>
      </c>
      <c r="D88" s="27" t="s">
        <v>51</v>
      </c>
      <c r="E88" s="62">
        <f>SUM(E89:E93)</f>
        <v>290</v>
      </c>
      <c r="F88" s="29">
        <f>SUM(F89:F93)</f>
        <v>0</v>
      </c>
      <c r="G88" s="29">
        <f>SUM(G89:G93)</f>
        <v>0</v>
      </c>
      <c r="H88" s="29"/>
      <c r="I88" s="29"/>
      <c r="J88" s="28">
        <f t="shared" si="8"/>
        <v>0</v>
      </c>
      <c r="K88" s="63"/>
    </row>
    <row r="89" spans="1:11" s="64" customFormat="1" hidden="1" x14ac:dyDescent="0.25">
      <c r="A89" s="60"/>
      <c r="B89" s="41"/>
      <c r="C89" s="24" t="s">
        <v>17</v>
      </c>
      <c r="D89" s="23"/>
      <c r="E89" s="36"/>
      <c r="F89" s="36"/>
      <c r="G89" s="36"/>
      <c r="H89" s="36"/>
      <c r="I89" s="36"/>
      <c r="J89" s="28">
        <f t="shared" si="8"/>
        <v>0</v>
      </c>
      <c r="K89" s="63"/>
    </row>
    <row r="90" spans="1:11" s="64" customFormat="1" hidden="1" x14ac:dyDescent="0.25">
      <c r="A90" s="60"/>
      <c r="B90" s="41"/>
      <c r="C90" s="24" t="s">
        <v>18</v>
      </c>
      <c r="D90" s="23"/>
      <c r="E90" s="36">
        <v>250</v>
      </c>
      <c r="F90" s="36"/>
      <c r="G90" s="36"/>
      <c r="H90" s="36"/>
      <c r="I90" s="36"/>
      <c r="J90" s="28">
        <f t="shared" si="8"/>
        <v>0</v>
      </c>
      <c r="K90" s="63"/>
    </row>
    <row r="91" spans="1:11" s="64" customFormat="1" hidden="1" x14ac:dyDescent="0.25">
      <c r="A91" s="60"/>
      <c r="B91" s="41"/>
      <c r="C91" s="24" t="s">
        <v>28</v>
      </c>
      <c r="D91" s="23"/>
      <c r="E91" s="36"/>
      <c r="F91" s="36"/>
      <c r="G91" s="36"/>
      <c r="H91" s="36"/>
      <c r="I91" s="36"/>
      <c r="J91" s="28">
        <f t="shared" si="8"/>
        <v>0</v>
      </c>
      <c r="K91" s="63"/>
    </row>
    <row r="92" spans="1:11" s="64" customFormat="1" hidden="1" x14ac:dyDescent="0.25">
      <c r="A92" s="60"/>
      <c r="B92" s="41"/>
      <c r="C92" s="24" t="s">
        <v>48</v>
      </c>
      <c r="D92" s="23"/>
      <c r="E92" s="36"/>
      <c r="F92" s="36"/>
      <c r="G92" s="36"/>
      <c r="H92" s="36"/>
      <c r="I92" s="36"/>
      <c r="J92" s="28">
        <f t="shared" si="8"/>
        <v>0</v>
      </c>
      <c r="K92" s="63"/>
    </row>
    <row r="93" spans="1:11" s="64" customFormat="1" ht="38.4" hidden="1" customHeight="1" x14ac:dyDescent="0.25">
      <c r="A93" s="60"/>
      <c r="B93" s="43"/>
      <c r="C93" s="24" t="s">
        <v>20</v>
      </c>
      <c r="D93" s="23" t="s">
        <v>51</v>
      </c>
      <c r="E93" s="65">
        <v>40</v>
      </c>
      <c r="F93" s="36"/>
      <c r="G93" s="36"/>
      <c r="H93" s="36"/>
      <c r="I93" s="36"/>
      <c r="J93" s="28">
        <f t="shared" si="8"/>
        <v>0</v>
      </c>
      <c r="K93" s="63"/>
    </row>
    <row r="94" spans="1:11" x14ac:dyDescent="0.25">
      <c r="A94" s="66" t="s">
        <v>25</v>
      </c>
      <c r="B94" s="57" t="s">
        <v>52</v>
      </c>
      <c r="C94" s="27" t="s">
        <v>14</v>
      </c>
      <c r="D94" s="27" t="s">
        <v>15</v>
      </c>
      <c r="E94" s="28">
        <f>SUM(E95:E98)</f>
        <v>445.40000000000003</v>
      </c>
      <c r="F94" s="28">
        <f>SUM(F95:F98)</f>
        <v>505</v>
      </c>
      <c r="G94" s="29">
        <f>SUM(G95:G98)</f>
        <v>500</v>
      </c>
      <c r="H94" s="29">
        <f t="shared" ref="H94:I94" si="19">SUM(H95:H98)</f>
        <v>100</v>
      </c>
      <c r="I94" s="29">
        <f t="shared" si="19"/>
        <v>100</v>
      </c>
      <c r="J94" s="28">
        <f t="shared" si="8"/>
        <v>1205</v>
      </c>
      <c r="K94" s="31"/>
    </row>
    <row r="95" spans="1:11" x14ac:dyDescent="0.25">
      <c r="A95" s="67"/>
      <c r="B95" s="57"/>
      <c r="C95" s="23" t="s">
        <v>17</v>
      </c>
      <c r="D95" s="23"/>
      <c r="E95" s="35"/>
      <c r="F95" s="35"/>
      <c r="G95" s="36"/>
      <c r="H95" s="35"/>
      <c r="I95" s="35"/>
      <c r="J95" s="28">
        <f t="shared" si="8"/>
        <v>0</v>
      </c>
      <c r="K95" s="31"/>
    </row>
    <row r="96" spans="1:11" x14ac:dyDescent="0.25">
      <c r="A96" s="67"/>
      <c r="B96" s="57"/>
      <c r="C96" s="23" t="s">
        <v>18</v>
      </c>
      <c r="D96" s="23"/>
      <c r="E96" s="35"/>
      <c r="F96" s="35"/>
      <c r="G96" s="36"/>
      <c r="H96" s="35"/>
      <c r="I96" s="35"/>
      <c r="J96" s="28">
        <f t="shared" si="8"/>
        <v>0</v>
      </c>
      <c r="K96" s="31"/>
    </row>
    <row r="97" spans="1:11" x14ac:dyDescent="0.25">
      <c r="A97" s="67"/>
      <c r="B97" s="57"/>
      <c r="C97" s="23" t="s">
        <v>48</v>
      </c>
      <c r="D97" s="23"/>
      <c r="E97" s="35">
        <v>412.8</v>
      </c>
      <c r="F97" s="35"/>
      <c r="G97" s="36"/>
      <c r="H97" s="35"/>
      <c r="I97" s="35"/>
      <c r="J97" s="28">
        <f t="shared" si="8"/>
        <v>0</v>
      </c>
      <c r="K97" s="31"/>
    </row>
    <row r="98" spans="1:11" x14ac:dyDescent="0.25">
      <c r="A98" s="68"/>
      <c r="B98" s="57"/>
      <c r="C98" s="23" t="s">
        <v>20</v>
      </c>
      <c r="D98" s="23" t="s">
        <v>15</v>
      </c>
      <c r="E98" s="35">
        <v>32.6</v>
      </c>
      <c r="F98" s="35">
        <v>505</v>
      </c>
      <c r="G98" s="36">
        <v>500</v>
      </c>
      <c r="H98" s="35">
        <v>100</v>
      </c>
      <c r="I98" s="35">
        <v>100</v>
      </c>
      <c r="J98" s="28">
        <f t="shared" si="8"/>
        <v>1205</v>
      </c>
      <c r="K98" s="31"/>
    </row>
    <row r="99" spans="1:11" x14ac:dyDescent="0.25">
      <c r="A99" s="39" t="s">
        <v>53</v>
      </c>
      <c r="B99" s="39" t="s">
        <v>54</v>
      </c>
      <c r="C99" s="27" t="s">
        <v>14</v>
      </c>
      <c r="D99" s="27" t="s">
        <v>15</v>
      </c>
      <c r="E99" s="28">
        <f>SUM(E100:E103)</f>
        <v>6587.2</v>
      </c>
      <c r="F99" s="28">
        <f>SUM(F100:F103)</f>
        <v>10916.1</v>
      </c>
      <c r="G99" s="29">
        <f>SUM(G100:G103)</f>
        <v>8200</v>
      </c>
      <c r="H99" s="29">
        <f t="shared" ref="H99:I99" si="20">SUM(H100:H103)</f>
        <v>7300</v>
      </c>
      <c r="I99" s="29">
        <f t="shared" si="20"/>
        <v>6900</v>
      </c>
      <c r="J99" s="28">
        <f t="shared" si="8"/>
        <v>33316.1</v>
      </c>
      <c r="K99" s="31"/>
    </row>
    <row r="100" spans="1:11" x14ac:dyDescent="0.25">
      <c r="A100" s="41"/>
      <c r="B100" s="41"/>
      <c r="C100" s="23" t="s">
        <v>17</v>
      </c>
      <c r="D100" s="23"/>
      <c r="E100" s="35"/>
      <c r="F100" s="35"/>
      <c r="G100" s="36"/>
      <c r="H100" s="35"/>
      <c r="I100" s="35"/>
      <c r="J100" s="28">
        <f t="shared" si="8"/>
        <v>0</v>
      </c>
      <c r="K100" s="31"/>
    </row>
    <row r="101" spans="1:11" x14ac:dyDescent="0.25">
      <c r="A101" s="41"/>
      <c r="B101" s="41"/>
      <c r="C101" s="23" t="s">
        <v>18</v>
      </c>
      <c r="D101" s="23"/>
      <c r="E101" s="35"/>
      <c r="F101" s="35"/>
      <c r="G101" s="36"/>
      <c r="H101" s="35"/>
      <c r="I101" s="35"/>
      <c r="J101" s="28">
        <f t="shared" si="8"/>
        <v>0</v>
      </c>
      <c r="K101" s="31"/>
    </row>
    <row r="102" spans="1:11" x14ac:dyDescent="0.25">
      <c r="A102" s="41"/>
      <c r="B102" s="41"/>
      <c r="C102" s="23" t="s">
        <v>48</v>
      </c>
      <c r="D102" s="23"/>
      <c r="E102" s="35">
        <v>320</v>
      </c>
      <c r="F102" s="35"/>
      <c r="G102" s="36"/>
      <c r="H102" s="35"/>
      <c r="I102" s="35"/>
      <c r="J102" s="28">
        <f t="shared" si="8"/>
        <v>0</v>
      </c>
      <c r="K102" s="31"/>
    </row>
    <row r="103" spans="1:11" x14ac:dyDescent="0.25">
      <c r="A103" s="43"/>
      <c r="B103" s="43"/>
      <c r="C103" s="23" t="s">
        <v>20</v>
      </c>
      <c r="D103" s="23" t="s">
        <v>15</v>
      </c>
      <c r="E103" s="35">
        <v>6267.2</v>
      </c>
      <c r="F103" s="35">
        <v>10916.1</v>
      </c>
      <c r="G103" s="36">
        <v>8200</v>
      </c>
      <c r="H103" s="35">
        <v>7300</v>
      </c>
      <c r="I103" s="35">
        <v>6900</v>
      </c>
      <c r="J103" s="28">
        <f t="shared" si="8"/>
        <v>33316.1</v>
      </c>
      <c r="K103" s="31"/>
    </row>
    <row r="104" spans="1:11" ht="13.2" hidden="1" customHeight="1" x14ac:dyDescent="0.25">
      <c r="A104" s="39" t="s">
        <v>55</v>
      </c>
      <c r="B104" s="39" t="s">
        <v>56</v>
      </c>
      <c r="C104" s="27" t="s">
        <v>14</v>
      </c>
      <c r="D104" s="27" t="s">
        <v>27</v>
      </c>
      <c r="E104" s="28">
        <f>SUM(E105:E109)</f>
        <v>0</v>
      </c>
      <c r="F104" s="28"/>
      <c r="G104" s="29"/>
      <c r="H104" s="28"/>
      <c r="I104" s="28"/>
      <c r="J104" s="28">
        <f t="shared" si="8"/>
        <v>0</v>
      </c>
      <c r="K104" s="31"/>
    </row>
    <row r="105" spans="1:11" hidden="1" x14ac:dyDescent="0.25">
      <c r="A105" s="41"/>
      <c r="B105" s="41"/>
      <c r="C105" s="23" t="s">
        <v>17</v>
      </c>
      <c r="D105" s="23"/>
      <c r="E105" s="35"/>
      <c r="F105" s="35"/>
      <c r="G105" s="36"/>
      <c r="H105" s="35"/>
      <c r="I105" s="35"/>
      <c r="J105" s="28">
        <f t="shared" si="8"/>
        <v>0</v>
      </c>
      <c r="K105" s="31"/>
    </row>
    <row r="106" spans="1:11" hidden="1" x14ac:dyDescent="0.25">
      <c r="A106" s="41"/>
      <c r="B106" s="41"/>
      <c r="C106" s="23" t="s">
        <v>18</v>
      </c>
      <c r="D106" s="23"/>
      <c r="E106" s="35"/>
      <c r="F106" s="35"/>
      <c r="G106" s="36"/>
      <c r="H106" s="35"/>
      <c r="I106" s="35"/>
      <c r="J106" s="28">
        <f t="shared" si="8"/>
        <v>0</v>
      </c>
      <c r="K106" s="31"/>
    </row>
    <row r="107" spans="1:11" hidden="1" x14ac:dyDescent="0.25">
      <c r="A107" s="41"/>
      <c r="B107" s="41"/>
      <c r="C107" s="23" t="s">
        <v>28</v>
      </c>
      <c r="D107" s="23"/>
      <c r="E107" s="35"/>
      <c r="F107" s="35"/>
      <c r="G107" s="36"/>
      <c r="H107" s="35"/>
      <c r="I107" s="35"/>
      <c r="J107" s="28">
        <f t="shared" si="8"/>
        <v>0</v>
      </c>
      <c r="K107" s="31"/>
    </row>
    <row r="108" spans="1:11" hidden="1" x14ac:dyDescent="0.25">
      <c r="A108" s="41"/>
      <c r="B108" s="41"/>
      <c r="C108" s="23" t="s">
        <v>48</v>
      </c>
      <c r="D108" s="23"/>
      <c r="E108" s="35"/>
      <c r="F108" s="35"/>
      <c r="G108" s="36"/>
      <c r="H108" s="35"/>
      <c r="I108" s="35"/>
      <c r="J108" s="28">
        <f t="shared" si="8"/>
        <v>0</v>
      </c>
      <c r="K108" s="31"/>
    </row>
    <row r="109" spans="1:11" hidden="1" x14ac:dyDescent="0.25">
      <c r="A109" s="43"/>
      <c r="B109" s="43"/>
      <c r="C109" s="23" t="s">
        <v>20</v>
      </c>
      <c r="D109" s="23" t="s">
        <v>27</v>
      </c>
      <c r="E109" s="35"/>
      <c r="F109" s="35"/>
      <c r="G109" s="36"/>
      <c r="H109" s="35"/>
      <c r="I109" s="35"/>
      <c r="J109" s="28">
        <f t="shared" si="8"/>
        <v>0</v>
      </c>
      <c r="K109" s="31"/>
    </row>
    <row r="110" spans="1:11" ht="12.75" customHeight="1" x14ac:dyDescent="0.25">
      <c r="A110" s="39" t="s">
        <v>55</v>
      </c>
      <c r="B110" s="39" t="s">
        <v>57</v>
      </c>
      <c r="C110" s="27" t="s">
        <v>14</v>
      </c>
      <c r="D110" s="27" t="s">
        <v>15</v>
      </c>
      <c r="E110" s="28">
        <f>SUM(E111:E114)</f>
        <v>223.2</v>
      </c>
      <c r="F110" s="28">
        <f>SUM(F111:F114)</f>
        <v>310.5</v>
      </c>
      <c r="G110" s="29">
        <f>SUM(G111:G114)</f>
        <v>450.3</v>
      </c>
      <c r="H110" s="29">
        <f t="shared" ref="H110:I110" si="21">SUM(H111:H114)</f>
        <v>0</v>
      </c>
      <c r="I110" s="29">
        <f t="shared" si="21"/>
        <v>0</v>
      </c>
      <c r="J110" s="28">
        <f t="shared" si="8"/>
        <v>760.8</v>
      </c>
      <c r="K110" s="31"/>
    </row>
    <row r="111" spans="1:11" x14ac:dyDescent="0.25">
      <c r="A111" s="41"/>
      <c r="B111" s="41"/>
      <c r="C111" s="23" t="s">
        <v>17</v>
      </c>
      <c r="D111" s="23"/>
      <c r="E111" s="35"/>
      <c r="F111" s="35"/>
      <c r="G111" s="36"/>
      <c r="H111" s="35"/>
      <c r="I111" s="35"/>
      <c r="J111" s="28">
        <f t="shared" si="8"/>
        <v>0</v>
      </c>
      <c r="K111" s="31"/>
    </row>
    <row r="112" spans="1:11" x14ac:dyDescent="0.25">
      <c r="A112" s="41"/>
      <c r="B112" s="41"/>
      <c r="C112" s="23" t="s">
        <v>18</v>
      </c>
      <c r="D112" s="23"/>
      <c r="E112" s="69">
        <v>23.2</v>
      </c>
      <c r="F112" s="35">
        <v>230.6</v>
      </c>
      <c r="G112" s="36">
        <v>400.8</v>
      </c>
      <c r="H112" s="35"/>
      <c r="I112" s="35"/>
      <c r="J112" s="28">
        <f t="shared" si="8"/>
        <v>631.4</v>
      </c>
      <c r="K112" s="31"/>
    </row>
    <row r="113" spans="1:11" x14ac:dyDescent="0.25">
      <c r="A113" s="41"/>
      <c r="B113" s="41"/>
      <c r="C113" s="23" t="s">
        <v>48</v>
      </c>
      <c r="D113" s="23"/>
      <c r="E113" s="35"/>
      <c r="F113" s="35"/>
      <c r="G113" s="36"/>
      <c r="H113" s="35"/>
      <c r="I113" s="35"/>
      <c r="J113" s="28">
        <f t="shared" si="8"/>
        <v>0</v>
      </c>
      <c r="K113" s="31"/>
    </row>
    <row r="114" spans="1:11" x14ac:dyDescent="0.25">
      <c r="A114" s="43"/>
      <c r="B114" s="43"/>
      <c r="C114" s="23" t="s">
        <v>20</v>
      </c>
      <c r="D114" s="23" t="s">
        <v>15</v>
      </c>
      <c r="E114" s="35">
        <v>200</v>
      </c>
      <c r="F114" s="35">
        <v>79.900000000000006</v>
      </c>
      <c r="G114" s="36">
        <v>49.5</v>
      </c>
      <c r="H114" s="35"/>
      <c r="I114" s="35"/>
      <c r="J114" s="28">
        <f t="shared" si="8"/>
        <v>129.4</v>
      </c>
      <c r="K114" s="31"/>
    </row>
    <row r="115" spans="1:11" ht="12.75" customHeight="1" x14ac:dyDescent="0.25">
      <c r="A115" s="39" t="s">
        <v>58</v>
      </c>
      <c r="B115" s="39" t="s">
        <v>59</v>
      </c>
      <c r="C115" s="27" t="s">
        <v>14</v>
      </c>
      <c r="D115" s="27" t="s">
        <v>15</v>
      </c>
      <c r="E115" s="28">
        <f>SUM(E116:E119)</f>
        <v>811.6</v>
      </c>
      <c r="F115" s="28">
        <f t="shared" ref="F115:I115" si="22">SUM(F116:F119)</f>
        <v>1894.8</v>
      </c>
      <c r="G115" s="29">
        <f t="shared" si="22"/>
        <v>0</v>
      </c>
      <c r="H115" s="29">
        <f t="shared" si="22"/>
        <v>0</v>
      </c>
      <c r="I115" s="29">
        <f t="shared" si="22"/>
        <v>0</v>
      </c>
      <c r="J115" s="28">
        <f t="shared" si="8"/>
        <v>1894.8</v>
      </c>
      <c r="K115" s="31"/>
    </row>
    <row r="116" spans="1:11" x14ac:dyDescent="0.25">
      <c r="A116" s="41"/>
      <c r="B116" s="41"/>
      <c r="C116" s="23" t="s">
        <v>17</v>
      </c>
      <c r="D116" s="23"/>
      <c r="E116" s="35"/>
      <c r="F116" s="35"/>
      <c r="G116" s="36"/>
      <c r="H116" s="35"/>
      <c r="I116" s="35"/>
      <c r="J116" s="28">
        <f t="shared" si="8"/>
        <v>0</v>
      </c>
      <c r="K116" s="31"/>
    </row>
    <row r="117" spans="1:11" x14ac:dyDescent="0.25">
      <c r="A117" s="41"/>
      <c r="B117" s="41"/>
      <c r="C117" s="23" t="s">
        <v>18</v>
      </c>
      <c r="D117" s="23"/>
      <c r="E117" s="35">
        <v>698.4</v>
      </c>
      <c r="F117" s="35">
        <v>1800</v>
      </c>
      <c r="G117" s="36"/>
      <c r="H117" s="35"/>
      <c r="I117" s="35"/>
      <c r="J117" s="28">
        <f t="shared" si="8"/>
        <v>1800</v>
      </c>
      <c r="K117" s="31"/>
    </row>
    <row r="118" spans="1:11" x14ac:dyDescent="0.25">
      <c r="A118" s="41"/>
      <c r="B118" s="41"/>
      <c r="C118" s="23" t="s">
        <v>48</v>
      </c>
      <c r="D118" s="23"/>
      <c r="E118" s="35"/>
      <c r="F118" s="35"/>
      <c r="G118" s="36"/>
      <c r="H118" s="35"/>
      <c r="I118" s="35"/>
      <c r="J118" s="28">
        <f t="shared" si="8"/>
        <v>0</v>
      </c>
      <c r="K118" s="31"/>
    </row>
    <row r="119" spans="1:11" ht="14.4" customHeight="1" x14ac:dyDescent="0.25">
      <c r="A119" s="43"/>
      <c r="B119" s="43"/>
      <c r="C119" s="23" t="s">
        <v>20</v>
      </c>
      <c r="D119" s="23" t="s">
        <v>15</v>
      </c>
      <c r="E119" s="35">
        <v>113.2</v>
      </c>
      <c r="F119" s="35">
        <v>94.8</v>
      </c>
      <c r="G119" s="36"/>
      <c r="H119" s="35"/>
      <c r="I119" s="35"/>
      <c r="J119" s="28">
        <f t="shared" si="8"/>
        <v>94.8</v>
      </c>
      <c r="K119" s="31"/>
    </row>
    <row r="120" spans="1:11" ht="14.4" customHeight="1" x14ac:dyDescent="0.25">
      <c r="A120" s="39" t="s">
        <v>60</v>
      </c>
      <c r="B120" s="39" t="s">
        <v>61</v>
      </c>
      <c r="C120" s="27" t="s">
        <v>14</v>
      </c>
      <c r="D120" s="27" t="s">
        <v>15</v>
      </c>
      <c r="E120" s="28"/>
      <c r="F120" s="28"/>
      <c r="G120" s="29">
        <f>SUM(G121:G124)</f>
        <v>6050</v>
      </c>
      <c r="H120" s="29">
        <f t="shared" ref="H120:I120" si="23">SUM(H121:H124)</f>
        <v>0</v>
      </c>
      <c r="I120" s="29">
        <f t="shared" si="23"/>
        <v>0</v>
      </c>
      <c r="J120" s="28">
        <f t="shared" si="8"/>
        <v>6050</v>
      </c>
      <c r="K120" s="31"/>
    </row>
    <row r="121" spans="1:11" ht="14.4" customHeight="1" x14ac:dyDescent="0.25">
      <c r="A121" s="41"/>
      <c r="B121" s="41"/>
      <c r="C121" s="23" t="s">
        <v>17</v>
      </c>
      <c r="D121" s="23"/>
      <c r="E121" s="35"/>
      <c r="F121" s="35"/>
      <c r="G121" s="36"/>
      <c r="H121" s="35"/>
      <c r="I121" s="35"/>
      <c r="J121" s="28">
        <f t="shared" si="8"/>
        <v>0</v>
      </c>
      <c r="K121" s="31"/>
    </row>
    <row r="122" spans="1:11" ht="15.6" customHeight="1" x14ac:dyDescent="0.25">
      <c r="A122" s="41"/>
      <c r="B122" s="41"/>
      <c r="C122" s="23" t="s">
        <v>18</v>
      </c>
      <c r="D122" s="23"/>
      <c r="E122" s="35"/>
      <c r="F122" s="35"/>
      <c r="G122" s="36">
        <v>5384.5</v>
      </c>
      <c r="H122" s="35"/>
      <c r="I122" s="35"/>
      <c r="J122" s="28">
        <f t="shared" si="8"/>
        <v>5384.5</v>
      </c>
      <c r="K122" s="31"/>
    </row>
    <row r="123" spans="1:11" ht="14.4" customHeight="1" x14ac:dyDescent="0.25">
      <c r="A123" s="41"/>
      <c r="B123" s="41"/>
      <c r="C123" s="23" t="s">
        <v>48</v>
      </c>
      <c r="D123" s="23"/>
      <c r="E123" s="35"/>
      <c r="F123" s="35"/>
      <c r="G123" s="36"/>
      <c r="H123" s="35"/>
      <c r="I123" s="35"/>
      <c r="J123" s="28">
        <f t="shared" si="8"/>
        <v>0</v>
      </c>
      <c r="K123" s="31"/>
    </row>
    <row r="124" spans="1:11" ht="14.4" customHeight="1" x14ac:dyDescent="0.25">
      <c r="A124" s="43"/>
      <c r="B124" s="43"/>
      <c r="C124" s="23" t="s">
        <v>20</v>
      </c>
      <c r="D124" s="23" t="s">
        <v>15</v>
      </c>
      <c r="E124" s="35"/>
      <c r="F124" s="35"/>
      <c r="G124" s="36">
        <v>665.5</v>
      </c>
      <c r="H124" s="35"/>
      <c r="I124" s="35"/>
      <c r="J124" s="28">
        <f t="shared" si="8"/>
        <v>665.5</v>
      </c>
      <c r="K124" s="31"/>
    </row>
    <row r="125" spans="1:11" x14ac:dyDescent="0.25">
      <c r="A125" s="56">
        <v>2</v>
      </c>
      <c r="B125" s="56" t="s">
        <v>62</v>
      </c>
      <c r="C125" s="52" t="s">
        <v>14</v>
      </c>
      <c r="D125" s="27" t="s">
        <v>15</v>
      </c>
      <c r="E125" s="28">
        <f t="shared" ref="E125:I125" si="24">E129</f>
        <v>6231.4</v>
      </c>
      <c r="F125" s="28">
        <f t="shared" si="24"/>
        <v>6900</v>
      </c>
      <c r="G125" s="29">
        <f t="shared" si="24"/>
        <v>7300</v>
      </c>
      <c r="H125" s="29">
        <f t="shared" si="24"/>
        <v>7500</v>
      </c>
      <c r="I125" s="29">
        <f t="shared" si="24"/>
        <v>7600</v>
      </c>
      <c r="J125" s="28">
        <f t="shared" si="8"/>
        <v>29300</v>
      </c>
      <c r="K125" s="70"/>
    </row>
    <row r="126" spans="1:11" x14ac:dyDescent="0.25">
      <c r="A126" s="71"/>
      <c r="B126" s="71"/>
      <c r="C126" s="27" t="s">
        <v>17</v>
      </c>
      <c r="D126" s="23"/>
      <c r="E126" s="28"/>
      <c r="F126" s="28"/>
      <c r="G126" s="29"/>
      <c r="H126" s="28"/>
      <c r="I126" s="28"/>
      <c r="J126" s="28">
        <f t="shared" si="8"/>
        <v>0</v>
      </c>
      <c r="K126" s="70"/>
    </row>
    <row r="127" spans="1:11" x14ac:dyDescent="0.25">
      <c r="A127" s="71"/>
      <c r="B127" s="71"/>
      <c r="C127" s="27" t="s">
        <v>18</v>
      </c>
      <c r="D127" s="23"/>
      <c r="E127" s="28"/>
      <c r="F127" s="28"/>
      <c r="G127" s="29"/>
      <c r="H127" s="28"/>
      <c r="I127" s="28"/>
      <c r="J127" s="28">
        <f t="shared" si="8"/>
        <v>0</v>
      </c>
      <c r="K127" s="70"/>
    </row>
    <row r="128" spans="1:11" x14ac:dyDescent="0.25">
      <c r="A128" s="71"/>
      <c r="B128" s="71"/>
      <c r="C128" s="27" t="s">
        <v>48</v>
      </c>
      <c r="D128" s="23"/>
      <c r="E128" s="28"/>
      <c r="F128" s="28"/>
      <c r="G128" s="29"/>
      <c r="H128" s="28"/>
      <c r="I128" s="28"/>
      <c r="J128" s="28">
        <f t="shared" si="8"/>
        <v>0</v>
      </c>
      <c r="K128" s="70"/>
    </row>
    <row r="129" spans="1:11" ht="20.399999999999999" x14ac:dyDescent="0.25">
      <c r="A129" s="71"/>
      <c r="B129" s="71"/>
      <c r="C129" s="27" t="s">
        <v>20</v>
      </c>
      <c r="D129" s="23" t="s">
        <v>15</v>
      </c>
      <c r="E129" s="28">
        <v>6231.4</v>
      </c>
      <c r="F129" s="28">
        <f>F134</f>
        <v>6900</v>
      </c>
      <c r="G129" s="29">
        <v>7300</v>
      </c>
      <c r="H129" s="28">
        <v>7500</v>
      </c>
      <c r="I129" s="28">
        <v>7600</v>
      </c>
      <c r="J129" s="28">
        <f t="shared" si="8"/>
        <v>29300</v>
      </c>
      <c r="K129" s="70"/>
    </row>
    <row r="130" spans="1:11" ht="13.2" customHeight="1" x14ac:dyDescent="0.25">
      <c r="A130" s="39" t="s">
        <v>23</v>
      </c>
      <c r="B130" s="72" t="s">
        <v>63</v>
      </c>
      <c r="C130" s="52" t="s">
        <v>14</v>
      </c>
      <c r="D130" s="27" t="s">
        <v>15</v>
      </c>
      <c r="E130" s="28">
        <f>SUM(E131:E134)</f>
        <v>6231.4</v>
      </c>
      <c r="F130" s="28">
        <f t="shared" ref="F130:I130" si="25">SUM(F131:F134)</f>
        <v>6900</v>
      </c>
      <c r="G130" s="29">
        <f t="shared" si="25"/>
        <v>7300</v>
      </c>
      <c r="H130" s="29">
        <f t="shared" si="25"/>
        <v>7500</v>
      </c>
      <c r="I130" s="29">
        <f t="shared" si="25"/>
        <v>7600</v>
      </c>
      <c r="J130" s="28">
        <f t="shared" si="8"/>
        <v>29300</v>
      </c>
      <c r="K130" s="70"/>
    </row>
    <row r="131" spans="1:11" x14ac:dyDescent="0.25">
      <c r="A131" s="41"/>
      <c r="B131" s="72"/>
      <c r="C131" s="23" t="s">
        <v>17</v>
      </c>
      <c r="D131" s="23"/>
      <c r="E131" s="35"/>
      <c r="F131" s="35"/>
      <c r="G131" s="36"/>
      <c r="H131" s="35"/>
      <c r="I131" s="35"/>
      <c r="J131" s="28">
        <f t="shared" si="8"/>
        <v>0</v>
      </c>
      <c r="K131" s="31"/>
    </row>
    <row r="132" spans="1:11" x14ac:dyDescent="0.25">
      <c r="A132" s="41"/>
      <c r="B132" s="72"/>
      <c r="C132" s="23" t="s">
        <v>18</v>
      </c>
      <c r="D132" s="23"/>
      <c r="E132" s="35"/>
      <c r="F132" s="35"/>
      <c r="G132" s="36"/>
      <c r="H132" s="35"/>
      <c r="I132" s="35"/>
      <c r="J132" s="28">
        <f t="shared" si="8"/>
        <v>0</v>
      </c>
      <c r="K132" s="31"/>
    </row>
    <row r="133" spans="1:11" x14ac:dyDescent="0.25">
      <c r="A133" s="41"/>
      <c r="B133" s="72"/>
      <c r="C133" s="23" t="s">
        <v>48</v>
      </c>
      <c r="D133" s="23"/>
      <c r="E133" s="35"/>
      <c r="F133" s="35"/>
      <c r="G133" s="36"/>
      <c r="H133" s="35"/>
      <c r="I133" s="35"/>
      <c r="J133" s="28">
        <f t="shared" si="8"/>
        <v>0</v>
      </c>
      <c r="K133" s="31"/>
    </row>
    <row r="134" spans="1:11" s="7" customFormat="1" x14ac:dyDescent="0.25">
      <c r="A134" s="43"/>
      <c r="B134" s="72"/>
      <c r="C134" s="23" t="s">
        <v>20</v>
      </c>
      <c r="D134" s="23" t="s">
        <v>15</v>
      </c>
      <c r="E134" s="35">
        <v>6231.4</v>
      </c>
      <c r="F134" s="35">
        <v>6900</v>
      </c>
      <c r="G134" s="36">
        <v>7300</v>
      </c>
      <c r="H134" s="35">
        <v>7500</v>
      </c>
      <c r="I134" s="35">
        <v>7600</v>
      </c>
      <c r="J134" s="28">
        <f t="shared" si="8"/>
        <v>29300</v>
      </c>
      <c r="K134" s="31"/>
    </row>
    <row r="135" spans="1:11" ht="25.05" customHeight="1" x14ac:dyDescent="0.25">
      <c r="A135" s="34">
        <v>4</v>
      </c>
      <c r="B135" s="73" t="s">
        <v>64</v>
      </c>
      <c r="C135" s="52" t="s">
        <v>14</v>
      </c>
      <c r="D135" s="27" t="s">
        <v>15</v>
      </c>
      <c r="E135" s="53">
        <f t="shared" ref="E135:I139" si="26">E140</f>
        <v>13069.5</v>
      </c>
      <c r="F135" s="53">
        <f t="shared" si="26"/>
        <v>15679.4</v>
      </c>
      <c r="G135" s="54">
        <f t="shared" si="26"/>
        <v>16262.3</v>
      </c>
      <c r="H135" s="54">
        <f t="shared" si="26"/>
        <v>13035.099999999999</v>
      </c>
      <c r="I135" s="54">
        <f t="shared" si="26"/>
        <v>13035.099999999999</v>
      </c>
      <c r="J135" s="28">
        <f t="shared" si="8"/>
        <v>58011.899999999994</v>
      </c>
      <c r="K135" s="55" t="s">
        <v>65</v>
      </c>
    </row>
    <row r="136" spans="1:11" x14ac:dyDescent="0.25">
      <c r="A136" s="34"/>
      <c r="B136" s="73"/>
      <c r="C136" s="27" t="s">
        <v>17</v>
      </c>
      <c r="D136" s="23"/>
      <c r="E136" s="28">
        <f t="shared" si="26"/>
        <v>0</v>
      </c>
      <c r="F136" s="28">
        <f t="shared" si="26"/>
        <v>0</v>
      </c>
      <c r="G136" s="29">
        <f t="shared" si="26"/>
        <v>0</v>
      </c>
      <c r="H136" s="29">
        <f t="shared" si="26"/>
        <v>0</v>
      </c>
      <c r="I136" s="29">
        <f t="shared" si="26"/>
        <v>0</v>
      </c>
      <c r="J136" s="28">
        <f t="shared" ref="J136:J199" si="27">SUM(F136:I136)</f>
        <v>0</v>
      </c>
      <c r="K136" s="31"/>
    </row>
    <row r="137" spans="1:11" x14ac:dyDescent="0.25">
      <c r="A137" s="34"/>
      <c r="B137" s="73"/>
      <c r="C137" s="27" t="s">
        <v>18</v>
      </c>
      <c r="D137" s="23"/>
      <c r="E137" s="28">
        <f t="shared" si="26"/>
        <v>2379.5</v>
      </c>
      <c r="F137" s="28">
        <f t="shared" si="26"/>
        <v>2466.1999999999998</v>
      </c>
      <c r="G137" s="29">
        <f t="shared" si="26"/>
        <v>2213.6</v>
      </c>
      <c r="H137" s="29">
        <f t="shared" si="26"/>
        <v>0</v>
      </c>
      <c r="I137" s="29">
        <f t="shared" si="26"/>
        <v>0</v>
      </c>
      <c r="J137" s="28">
        <f t="shared" si="27"/>
        <v>4679.7999999999993</v>
      </c>
      <c r="K137" s="31"/>
    </row>
    <row r="138" spans="1:11" x14ac:dyDescent="0.25">
      <c r="A138" s="34"/>
      <c r="B138" s="73"/>
      <c r="C138" s="27" t="s">
        <v>48</v>
      </c>
      <c r="D138" s="23"/>
      <c r="E138" s="28">
        <f t="shared" si="26"/>
        <v>350</v>
      </c>
      <c r="F138" s="28">
        <f t="shared" si="26"/>
        <v>0</v>
      </c>
      <c r="G138" s="29">
        <f t="shared" si="26"/>
        <v>0</v>
      </c>
      <c r="H138" s="29">
        <f t="shared" si="26"/>
        <v>0</v>
      </c>
      <c r="I138" s="29">
        <f t="shared" si="26"/>
        <v>0</v>
      </c>
      <c r="J138" s="28">
        <f t="shared" si="27"/>
        <v>0</v>
      </c>
      <c r="K138" s="31"/>
    </row>
    <row r="139" spans="1:11" ht="15" customHeight="1" x14ac:dyDescent="0.25">
      <c r="A139" s="37"/>
      <c r="B139" s="74"/>
      <c r="C139" s="27" t="s">
        <v>20</v>
      </c>
      <c r="D139" s="23" t="s">
        <v>15</v>
      </c>
      <c r="E139" s="28">
        <f t="shared" si="26"/>
        <v>10340</v>
      </c>
      <c r="F139" s="28">
        <f t="shared" si="26"/>
        <v>13213.199999999999</v>
      </c>
      <c r="G139" s="29">
        <f t="shared" si="26"/>
        <v>14048.699999999999</v>
      </c>
      <c r="H139" s="29">
        <f t="shared" si="26"/>
        <v>13035.099999999999</v>
      </c>
      <c r="I139" s="29">
        <f t="shared" si="26"/>
        <v>13035.099999999999</v>
      </c>
      <c r="J139" s="28">
        <f t="shared" si="27"/>
        <v>53332.1</v>
      </c>
      <c r="K139" s="31"/>
    </row>
    <row r="140" spans="1:11" ht="25.2" customHeight="1" x14ac:dyDescent="0.25">
      <c r="A140" s="33"/>
      <c r="B140" s="33" t="s">
        <v>66</v>
      </c>
      <c r="C140" s="27" t="s">
        <v>14</v>
      </c>
      <c r="D140" s="27" t="s">
        <v>15</v>
      </c>
      <c r="E140" s="28">
        <f t="shared" ref="E140:I144" si="28">E145+E150+E155+E160+E165</f>
        <v>13069.5</v>
      </c>
      <c r="F140" s="28">
        <f t="shared" si="28"/>
        <v>15679.4</v>
      </c>
      <c r="G140" s="29">
        <f t="shared" si="28"/>
        <v>16262.3</v>
      </c>
      <c r="H140" s="29">
        <f t="shared" si="28"/>
        <v>13035.099999999999</v>
      </c>
      <c r="I140" s="29">
        <f t="shared" si="28"/>
        <v>13035.099999999999</v>
      </c>
      <c r="J140" s="28">
        <f t="shared" si="27"/>
        <v>58011.899999999994</v>
      </c>
      <c r="K140" s="30" t="s">
        <v>65</v>
      </c>
    </row>
    <row r="141" spans="1:11" ht="12.75" customHeight="1" x14ac:dyDescent="0.25">
      <c r="A141" s="34"/>
      <c r="B141" s="34"/>
      <c r="C141" s="23" t="s">
        <v>17</v>
      </c>
      <c r="D141" s="23"/>
      <c r="E141" s="28">
        <f t="shared" si="28"/>
        <v>0</v>
      </c>
      <c r="F141" s="28">
        <f t="shared" si="28"/>
        <v>0</v>
      </c>
      <c r="G141" s="29">
        <f t="shared" si="28"/>
        <v>0</v>
      </c>
      <c r="H141" s="29">
        <f t="shared" si="28"/>
        <v>0</v>
      </c>
      <c r="I141" s="29">
        <f t="shared" si="28"/>
        <v>0</v>
      </c>
      <c r="J141" s="28">
        <f t="shared" si="27"/>
        <v>0</v>
      </c>
      <c r="K141" s="31"/>
    </row>
    <row r="142" spans="1:11" ht="12.75" customHeight="1" x14ac:dyDescent="0.25">
      <c r="A142" s="34"/>
      <c r="B142" s="34"/>
      <c r="C142" s="23" t="s">
        <v>18</v>
      </c>
      <c r="D142" s="23"/>
      <c r="E142" s="28">
        <f t="shared" si="28"/>
        <v>2379.5</v>
      </c>
      <c r="F142" s="28">
        <f t="shared" si="28"/>
        <v>2466.1999999999998</v>
      </c>
      <c r="G142" s="29">
        <f t="shared" si="28"/>
        <v>2213.6</v>
      </c>
      <c r="H142" s="29">
        <f t="shared" si="28"/>
        <v>0</v>
      </c>
      <c r="I142" s="29">
        <f t="shared" si="28"/>
        <v>0</v>
      </c>
      <c r="J142" s="28">
        <f t="shared" si="27"/>
        <v>4679.7999999999993</v>
      </c>
      <c r="K142" s="31"/>
    </row>
    <row r="143" spans="1:11" ht="12.75" customHeight="1" x14ac:dyDescent="0.25">
      <c r="A143" s="34"/>
      <c r="B143" s="34"/>
      <c r="C143" s="23" t="s">
        <v>48</v>
      </c>
      <c r="D143" s="23"/>
      <c r="E143" s="28">
        <f t="shared" si="28"/>
        <v>350</v>
      </c>
      <c r="F143" s="28">
        <f t="shared" si="28"/>
        <v>0</v>
      </c>
      <c r="G143" s="29">
        <f t="shared" si="28"/>
        <v>0</v>
      </c>
      <c r="H143" s="29">
        <f t="shared" si="28"/>
        <v>0</v>
      </c>
      <c r="I143" s="29">
        <f t="shared" si="28"/>
        <v>0</v>
      </c>
      <c r="J143" s="28">
        <f t="shared" si="27"/>
        <v>0</v>
      </c>
      <c r="K143" s="31"/>
    </row>
    <row r="144" spans="1:11" ht="18" customHeight="1" x14ac:dyDescent="0.25">
      <c r="A144" s="37"/>
      <c r="B144" s="37"/>
      <c r="C144" s="23" t="s">
        <v>20</v>
      </c>
      <c r="D144" s="23" t="s">
        <v>15</v>
      </c>
      <c r="E144" s="28">
        <f t="shared" si="28"/>
        <v>10340</v>
      </c>
      <c r="F144" s="28">
        <f t="shared" si="28"/>
        <v>13213.199999999999</v>
      </c>
      <c r="G144" s="29">
        <f t="shared" si="28"/>
        <v>14048.699999999999</v>
      </c>
      <c r="H144" s="29">
        <f t="shared" si="28"/>
        <v>13035.099999999999</v>
      </c>
      <c r="I144" s="29">
        <f t="shared" si="28"/>
        <v>13035.099999999999</v>
      </c>
      <c r="J144" s="28">
        <f t="shared" si="27"/>
        <v>53332.1</v>
      </c>
      <c r="K144" s="31"/>
    </row>
    <row r="145" spans="1:11" x14ac:dyDescent="0.25">
      <c r="A145" s="72" t="s">
        <v>23</v>
      </c>
      <c r="B145" s="39" t="s">
        <v>67</v>
      </c>
      <c r="C145" s="27" t="s">
        <v>14</v>
      </c>
      <c r="D145" s="27" t="s">
        <v>15</v>
      </c>
      <c r="E145" s="28">
        <f>SUM(E146:E149)</f>
        <v>6130.1</v>
      </c>
      <c r="F145" s="28">
        <f>SUM(F146:F149)</f>
        <v>8270.4</v>
      </c>
      <c r="G145" s="29">
        <f>SUM(G146:G149)</f>
        <v>9111.2999999999993</v>
      </c>
      <c r="H145" s="28">
        <f>SUM(H146:H149)</f>
        <v>9111.2999999999993</v>
      </c>
      <c r="I145" s="28">
        <f>SUM(I146:I149)</f>
        <v>9111.2999999999993</v>
      </c>
      <c r="J145" s="28">
        <f t="shared" si="27"/>
        <v>35604.299999999996</v>
      </c>
      <c r="K145" s="31"/>
    </row>
    <row r="146" spans="1:11" x14ac:dyDescent="0.25">
      <c r="A146" s="72"/>
      <c r="B146" s="41"/>
      <c r="C146" s="23" t="s">
        <v>17</v>
      </c>
      <c r="D146" s="23"/>
      <c r="E146" s="35"/>
      <c r="F146" s="35"/>
      <c r="G146" s="36"/>
      <c r="H146" s="35"/>
      <c r="I146" s="35"/>
      <c r="J146" s="28">
        <f t="shared" si="27"/>
        <v>0</v>
      </c>
      <c r="K146" s="31"/>
    </row>
    <row r="147" spans="1:11" x14ac:dyDescent="0.25">
      <c r="A147" s="72"/>
      <c r="B147" s="41"/>
      <c r="C147" s="23" t="s">
        <v>18</v>
      </c>
      <c r="D147" s="23"/>
      <c r="E147" s="35"/>
      <c r="F147" s="35"/>
      <c r="G147" s="36"/>
      <c r="H147" s="35"/>
      <c r="I147" s="35"/>
      <c r="J147" s="28">
        <f t="shared" si="27"/>
        <v>0</v>
      </c>
      <c r="K147" s="31"/>
    </row>
    <row r="148" spans="1:11" x14ac:dyDescent="0.25">
      <c r="A148" s="72"/>
      <c r="B148" s="41"/>
      <c r="C148" s="23" t="s">
        <v>48</v>
      </c>
      <c r="D148" s="23"/>
      <c r="E148" s="35"/>
      <c r="F148" s="35"/>
      <c r="G148" s="36"/>
      <c r="H148" s="35"/>
      <c r="I148" s="35"/>
      <c r="J148" s="28">
        <f t="shared" si="27"/>
        <v>0</v>
      </c>
      <c r="K148" s="31"/>
    </row>
    <row r="149" spans="1:11" x14ac:dyDescent="0.25">
      <c r="A149" s="72"/>
      <c r="B149" s="43"/>
      <c r="C149" s="23" t="s">
        <v>20</v>
      </c>
      <c r="D149" s="23" t="s">
        <v>15</v>
      </c>
      <c r="E149" s="35">
        <v>6130.1</v>
      </c>
      <c r="F149" s="35">
        <v>8270.4</v>
      </c>
      <c r="G149" s="36">
        <v>9111.2999999999993</v>
      </c>
      <c r="H149" s="35">
        <v>9111.2999999999993</v>
      </c>
      <c r="I149" s="35">
        <v>9111.2999999999993</v>
      </c>
      <c r="J149" s="28">
        <f t="shared" si="27"/>
        <v>35604.299999999996</v>
      </c>
      <c r="K149" s="31"/>
    </row>
    <row r="150" spans="1:11" x14ac:dyDescent="0.25">
      <c r="A150" s="66" t="s">
        <v>25</v>
      </c>
      <c r="B150" s="57" t="s">
        <v>68</v>
      </c>
      <c r="C150" s="27" t="s">
        <v>14</v>
      </c>
      <c r="D150" s="27" t="s">
        <v>15</v>
      </c>
      <c r="E150" s="28">
        <f>SUM(E151:E154)</f>
        <v>2005.5</v>
      </c>
      <c r="F150" s="28">
        <f>SUM(F151:F154)</f>
        <v>2410</v>
      </c>
      <c r="G150" s="29">
        <f>SUM(G151:G154)</f>
        <v>2223.8000000000002</v>
      </c>
      <c r="H150" s="29">
        <f t="shared" ref="H150:I150" si="29">SUM(H151:H154)</f>
        <v>2223.8000000000002</v>
      </c>
      <c r="I150" s="29">
        <f t="shared" si="29"/>
        <v>2223.8000000000002</v>
      </c>
      <c r="J150" s="28">
        <f t="shared" si="27"/>
        <v>9081.4000000000015</v>
      </c>
      <c r="K150" s="31"/>
    </row>
    <row r="151" spans="1:11" x14ac:dyDescent="0.25">
      <c r="A151" s="67"/>
      <c r="B151" s="57"/>
      <c r="C151" s="23" t="s">
        <v>17</v>
      </c>
      <c r="D151" s="23"/>
      <c r="E151" s="35"/>
      <c r="F151" s="35"/>
      <c r="G151" s="36"/>
      <c r="H151" s="35"/>
      <c r="I151" s="35"/>
      <c r="J151" s="28">
        <f t="shared" si="27"/>
        <v>0</v>
      </c>
      <c r="K151" s="31"/>
    </row>
    <row r="152" spans="1:11" x14ac:dyDescent="0.25">
      <c r="A152" s="67"/>
      <c r="B152" s="57"/>
      <c r="C152" s="23" t="s">
        <v>18</v>
      </c>
      <c r="D152" s="23"/>
      <c r="E152" s="35"/>
      <c r="F152" s="35"/>
      <c r="G152" s="36"/>
      <c r="H152" s="35"/>
      <c r="I152" s="35"/>
      <c r="J152" s="28">
        <f t="shared" si="27"/>
        <v>0</v>
      </c>
      <c r="K152" s="31"/>
    </row>
    <row r="153" spans="1:11" x14ac:dyDescent="0.25">
      <c r="A153" s="67"/>
      <c r="B153" s="57"/>
      <c r="C153" s="23" t="s">
        <v>48</v>
      </c>
      <c r="D153" s="23"/>
      <c r="E153" s="35"/>
      <c r="F153" s="35"/>
      <c r="G153" s="36"/>
      <c r="H153" s="35"/>
      <c r="I153" s="35"/>
      <c r="J153" s="28">
        <f t="shared" si="27"/>
        <v>0</v>
      </c>
      <c r="K153" s="31"/>
    </row>
    <row r="154" spans="1:11" x14ac:dyDescent="0.25">
      <c r="A154" s="68"/>
      <c r="B154" s="57"/>
      <c r="C154" s="23" t="s">
        <v>20</v>
      </c>
      <c r="D154" s="23" t="s">
        <v>15</v>
      </c>
      <c r="E154" s="35">
        <v>2005.5</v>
      </c>
      <c r="F154" s="35">
        <v>2410</v>
      </c>
      <c r="G154" s="36">
        <v>2223.8000000000002</v>
      </c>
      <c r="H154" s="35">
        <v>2223.8000000000002</v>
      </c>
      <c r="I154" s="35">
        <v>2223.8000000000002</v>
      </c>
      <c r="J154" s="28">
        <f t="shared" si="27"/>
        <v>9081.4000000000015</v>
      </c>
      <c r="K154" s="31"/>
    </row>
    <row r="155" spans="1:11" ht="12.75" customHeight="1" x14ac:dyDescent="0.25">
      <c r="A155" s="72" t="s">
        <v>53</v>
      </c>
      <c r="B155" s="72" t="s">
        <v>69</v>
      </c>
      <c r="C155" s="27" t="s">
        <v>14</v>
      </c>
      <c r="D155" s="27" t="s">
        <v>15</v>
      </c>
      <c r="E155" s="28">
        <f>E157+E159</f>
        <v>3959</v>
      </c>
      <c r="F155" s="28">
        <f>F157+F159</f>
        <v>4132.3999999999996</v>
      </c>
      <c r="G155" s="29">
        <f>G157+G159</f>
        <v>4427.2</v>
      </c>
      <c r="H155" s="29">
        <f t="shared" ref="H155:I155" si="30">H157+H159</f>
        <v>1200</v>
      </c>
      <c r="I155" s="29">
        <f t="shared" si="30"/>
        <v>1200</v>
      </c>
      <c r="J155" s="28">
        <f t="shared" si="27"/>
        <v>10959.599999999999</v>
      </c>
      <c r="K155" s="31"/>
    </row>
    <row r="156" spans="1:11" x14ac:dyDescent="0.25">
      <c r="A156" s="72"/>
      <c r="B156" s="72"/>
      <c r="C156" s="23" t="s">
        <v>17</v>
      </c>
      <c r="D156" s="23"/>
      <c r="E156" s="35"/>
      <c r="F156" s="35"/>
      <c r="G156" s="36"/>
      <c r="H156" s="35"/>
      <c r="I156" s="35"/>
      <c r="J156" s="28">
        <f t="shared" si="27"/>
        <v>0</v>
      </c>
      <c r="K156" s="31"/>
    </row>
    <row r="157" spans="1:11" x14ac:dyDescent="0.25">
      <c r="A157" s="72"/>
      <c r="B157" s="72"/>
      <c r="C157" s="23" t="s">
        <v>18</v>
      </c>
      <c r="D157" s="23"/>
      <c r="E157" s="69">
        <v>1979.5</v>
      </c>
      <c r="F157" s="35">
        <v>2066.1999999999998</v>
      </c>
      <c r="G157" s="36">
        <v>2213.6</v>
      </c>
      <c r="H157" s="35"/>
      <c r="I157" s="35"/>
      <c r="J157" s="28">
        <f t="shared" si="27"/>
        <v>4279.7999999999993</v>
      </c>
      <c r="K157" s="31"/>
    </row>
    <row r="158" spans="1:11" x14ac:dyDescent="0.25">
      <c r="A158" s="72"/>
      <c r="B158" s="72"/>
      <c r="C158" s="23" t="s">
        <v>48</v>
      </c>
      <c r="D158" s="23"/>
      <c r="E158" s="35"/>
      <c r="F158" s="35"/>
      <c r="G158" s="36"/>
      <c r="H158" s="35"/>
      <c r="I158" s="35"/>
      <c r="J158" s="28">
        <f t="shared" si="27"/>
        <v>0</v>
      </c>
      <c r="K158" s="31"/>
    </row>
    <row r="159" spans="1:11" x14ac:dyDescent="0.25">
      <c r="A159" s="72"/>
      <c r="B159" s="72"/>
      <c r="C159" s="23" t="s">
        <v>20</v>
      </c>
      <c r="D159" s="23" t="s">
        <v>15</v>
      </c>
      <c r="E159" s="69">
        <v>1979.5</v>
      </c>
      <c r="F159" s="35">
        <v>2066.1999999999998</v>
      </c>
      <c r="G159" s="36">
        <v>2213.6</v>
      </c>
      <c r="H159" s="35">
        <v>1200</v>
      </c>
      <c r="I159" s="35">
        <v>1200</v>
      </c>
      <c r="J159" s="28">
        <f t="shared" si="27"/>
        <v>6679.7999999999993</v>
      </c>
      <c r="K159" s="31"/>
    </row>
    <row r="160" spans="1:11" ht="13.2" customHeight="1" x14ac:dyDescent="0.25">
      <c r="A160" s="72" t="s">
        <v>55</v>
      </c>
      <c r="B160" s="72" t="s">
        <v>70</v>
      </c>
      <c r="C160" s="27" t="s">
        <v>14</v>
      </c>
      <c r="D160" s="27" t="s">
        <v>15</v>
      </c>
      <c r="E160" s="75">
        <f>SUM(E161:E164)</f>
        <v>543.5</v>
      </c>
      <c r="F160" s="28">
        <f>SUM(F161:F164)</f>
        <v>445.5</v>
      </c>
      <c r="G160" s="29">
        <f>SUM(G161:G164)</f>
        <v>500</v>
      </c>
      <c r="H160" s="29">
        <f t="shared" ref="H160:I160" si="31">SUM(H161:H164)</f>
        <v>500</v>
      </c>
      <c r="I160" s="29">
        <f t="shared" si="31"/>
        <v>500</v>
      </c>
      <c r="J160" s="28">
        <f t="shared" si="27"/>
        <v>1945.5</v>
      </c>
      <c r="K160" s="31"/>
    </row>
    <row r="161" spans="1:11" x14ac:dyDescent="0.25">
      <c r="A161" s="72"/>
      <c r="B161" s="72"/>
      <c r="C161" s="23" t="s">
        <v>17</v>
      </c>
      <c r="D161" s="23"/>
      <c r="E161" s="35"/>
      <c r="F161" s="35"/>
      <c r="G161" s="36"/>
      <c r="H161" s="35"/>
      <c r="I161" s="35"/>
      <c r="J161" s="28">
        <f t="shared" si="27"/>
        <v>0</v>
      </c>
      <c r="K161" s="31"/>
    </row>
    <row r="162" spans="1:11" x14ac:dyDescent="0.25">
      <c r="A162" s="72"/>
      <c r="B162" s="72"/>
      <c r="C162" s="23" t="s">
        <v>18</v>
      </c>
      <c r="D162" s="23"/>
      <c r="E162" s="35"/>
      <c r="F162" s="35"/>
      <c r="G162" s="36"/>
      <c r="H162" s="35"/>
      <c r="I162" s="35"/>
      <c r="J162" s="28">
        <f t="shared" si="27"/>
        <v>0</v>
      </c>
      <c r="K162" s="31"/>
    </row>
    <row r="163" spans="1:11" x14ac:dyDescent="0.25">
      <c r="A163" s="72"/>
      <c r="B163" s="72"/>
      <c r="C163" s="23" t="s">
        <v>48</v>
      </c>
      <c r="D163" s="23"/>
      <c r="E163" s="35">
        <v>350</v>
      </c>
      <c r="F163" s="35"/>
      <c r="G163" s="36"/>
      <c r="H163" s="35"/>
      <c r="I163" s="35"/>
      <c r="J163" s="28">
        <f t="shared" si="27"/>
        <v>0</v>
      </c>
      <c r="K163" s="31"/>
    </row>
    <row r="164" spans="1:11" x14ac:dyDescent="0.25">
      <c r="A164" s="72"/>
      <c r="B164" s="72"/>
      <c r="C164" s="23" t="s">
        <v>20</v>
      </c>
      <c r="D164" s="23" t="s">
        <v>15</v>
      </c>
      <c r="E164" s="69">
        <v>193.5</v>
      </c>
      <c r="F164" s="35">
        <v>445.5</v>
      </c>
      <c r="G164" s="36">
        <v>500</v>
      </c>
      <c r="H164" s="35">
        <v>500</v>
      </c>
      <c r="I164" s="35">
        <v>500</v>
      </c>
      <c r="J164" s="28">
        <f t="shared" si="27"/>
        <v>1945.5</v>
      </c>
      <c r="K164" s="31"/>
    </row>
    <row r="165" spans="1:11" ht="13.2" customHeight="1" x14ac:dyDescent="0.25">
      <c r="A165" s="72" t="s">
        <v>58</v>
      </c>
      <c r="B165" s="66" t="s">
        <v>71</v>
      </c>
      <c r="C165" s="27" t="s">
        <v>14</v>
      </c>
      <c r="D165" s="27" t="s">
        <v>15</v>
      </c>
      <c r="E165" s="28">
        <f>SUM(E166:E169)</f>
        <v>431.4</v>
      </c>
      <c r="F165" s="28">
        <f>SUM(F166:F169)</f>
        <v>421.1</v>
      </c>
      <c r="G165" s="29">
        <f>SUM(G166:G169)</f>
        <v>0</v>
      </c>
      <c r="H165" s="28">
        <f>SUM(H166:H169)</f>
        <v>0</v>
      </c>
      <c r="I165" s="28"/>
      <c r="J165" s="28">
        <f t="shared" si="27"/>
        <v>421.1</v>
      </c>
      <c r="K165" s="31"/>
    </row>
    <row r="166" spans="1:11" x14ac:dyDescent="0.25">
      <c r="A166" s="72"/>
      <c r="B166" s="67"/>
      <c r="C166" s="23" t="s">
        <v>17</v>
      </c>
      <c r="D166" s="23"/>
      <c r="E166" s="35"/>
      <c r="F166" s="35"/>
      <c r="G166" s="36"/>
      <c r="H166" s="35"/>
      <c r="I166" s="35"/>
      <c r="J166" s="28">
        <f t="shared" si="27"/>
        <v>0</v>
      </c>
      <c r="K166" s="31"/>
    </row>
    <row r="167" spans="1:11" x14ac:dyDescent="0.25">
      <c r="A167" s="72"/>
      <c r="B167" s="67"/>
      <c r="C167" s="23" t="s">
        <v>18</v>
      </c>
      <c r="D167" s="23"/>
      <c r="E167" s="35">
        <v>400</v>
      </c>
      <c r="F167" s="35">
        <v>400</v>
      </c>
      <c r="G167" s="36"/>
      <c r="H167" s="35"/>
      <c r="I167" s="35"/>
      <c r="J167" s="28">
        <f t="shared" si="27"/>
        <v>400</v>
      </c>
      <c r="K167" s="31"/>
    </row>
    <row r="168" spans="1:11" x14ac:dyDescent="0.25">
      <c r="A168" s="72"/>
      <c r="B168" s="67"/>
      <c r="C168" s="23" t="s">
        <v>48</v>
      </c>
      <c r="D168" s="23"/>
      <c r="E168" s="35"/>
      <c r="F168" s="35"/>
      <c r="G168" s="36"/>
      <c r="H168" s="35"/>
      <c r="I168" s="35"/>
      <c r="J168" s="28">
        <f t="shared" si="27"/>
        <v>0</v>
      </c>
      <c r="K168" s="31"/>
    </row>
    <row r="169" spans="1:11" s="7" customFormat="1" ht="33" customHeight="1" x14ac:dyDescent="0.25">
      <c r="A169" s="72"/>
      <c r="B169" s="68"/>
      <c r="C169" s="23" t="s">
        <v>20</v>
      </c>
      <c r="D169" s="23" t="s">
        <v>15</v>
      </c>
      <c r="E169" s="35">
        <v>31.4</v>
      </c>
      <c r="F169" s="35">
        <v>21.1</v>
      </c>
      <c r="G169" s="36"/>
      <c r="H169" s="35"/>
      <c r="I169" s="35"/>
      <c r="J169" s="28">
        <f t="shared" si="27"/>
        <v>21.1</v>
      </c>
      <c r="K169" s="31"/>
    </row>
    <row r="170" spans="1:11" s="64" customFormat="1" ht="0.75" hidden="1" customHeight="1" x14ac:dyDescent="0.25">
      <c r="A170" s="76" t="s">
        <v>72</v>
      </c>
      <c r="B170" s="77" t="s">
        <v>73</v>
      </c>
      <c r="C170" s="78" t="s">
        <v>14</v>
      </c>
      <c r="D170" s="52" t="s">
        <v>51</v>
      </c>
      <c r="E170" s="79">
        <v>432</v>
      </c>
      <c r="F170" s="79"/>
      <c r="G170" s="79"/>
      <c r="H170" s="79"/>
      <c r="I170" s="79"/>
      <c r="J170" s="28">
        <f t="shared" si="27"/>
        <v>0</v>
      </c>
      <c r="K170" s="80"/>
    </row>
    <row r="171" spans="1:11" s="64" customFormat="1" hidden="1" x14ac:dyDescent="0.25">
      <c r="A171" s="81"/>
      <c r="B171" s="77"/>
      <c r="C171" s="24" t="s">
        <v>17</v>
      </c>
      <c r="D171" s="23"/>
      <c r="E171" s="36"/>
      <c r="F171" s="36"/>
      <c r="G171" s="36"/>
      <c r="H171" s="36"/>
      <c r="I171" s="36"/>
      <c r="J171" s="28">
        <f t="shared" si="27"/>
        <v>0</v>
      </c>
      <c r="K171" s="63"/>
    </row>
    <row r="172" spans="1:11" s="64" customFormat="1" hidden="1" x14ac:dyDescent="0.25">
      <c r="A172" s="81"/>
      <c r="B172" s="77"/>
      <c r="C172" s="24" t="s">
        <v>18</v>
      </c>
      <c r="D172" s="23"/>
      <c r="E172" s="36"/>
      <c r="F172" s="36"/>
      <c r="G172" s="36"/>
      <c r="H172" s="36"/>
      <c r="I172" s="36"/>
      <c r="J172" s="28">
        <f t="shared" si="27"/>
        <v>0</v>
      </c>
      <c r="K172" s="63"/>
    </row>
    <row r="173" spans="1:11" s="64" customFormat="1" hidden="1" x14ac:dyDescent="0.25">
      <c r="A173" s="81"/>
      <c r="B173" s="77"/>
      <c r="C173" s="24" t="s">
        <v>28</v>
      </c>
      <c r="D173" s="23"/>
      <c r="E173" s="36"/>
      <c r="F173" s="36"/>
      <c r="G173" s="36"/>
      <c r="H173" s="36"/>
      <c r="I173" s="36"/>
      <c r="J173" s="28">
        <f t="shared" si="27"/>
        <v>0</v>
      </c>
      <c r="K173" s="63"/>
    </row>
    <row r="174" spans="1:11" s="64" customFormat="1" hidden="1" x14ac:dyDescent="0.25">
      <c r="A174" s="81"/>
      <c r="B174" s="77"/>
      <c r="C174" s="24" t="s">
        <v>48</v>
      </c>
      <c r="D174" s="23"/>
      <c r="E174" s="36"/>
      <c r="F174" s="36"/>
      <c r="G174" s="36"/>
      <c r="H174" s="36"/>
      <c r="I174" s="36"/>
      <c r="J174" s="28">
        <f t="shared" si="27"/>
        <v>0</v>
      </c>
      <c r="K174" s="63"/>
    </row>
    <row r="175" spans="1:11" s="64" customFormat="1" ht="3.6" hidden="1" customHeight="1" x14ac:dyDescent="0.25">
      <c r="A175" s="81"/>
      <c r="B175" s="82"/>
      <c r="C175" s="24" t="s">
        <v>20</v>
      </c>
      <c r="D175" s="23" t="s">
        <v>51</v>
      </c>
      <c r="E175" s="36">
        <v>32</v>
      </c>
      <c r="F175" s="36"/>
      <c r="G175" s="36"/>
      <c r="H175" s="36"/>
      <c r="I175" s="36"/>
      <c r="J175" s="28">
        <f t="shared" si="27"/>
        <v>0</v>
      </c>
      <c r="K175" s="63"/>
    </row>
    <row r="176" spans="1:11" ht="19.8" customHeight="1" x14ac:dyDescent="0.25">
      <c r="A176" s="33">
        <v>5</v>
      </c>
      <c r="B176" s="83" t="s">
        <v>74</v>
      </c>
      <c r="C176" s="27" t="s">
        <v>14</v>
      </c>
      <c r="D176" s="27" t="s">
        <v>15</v>
      </c>
      <c r="E176" s="28">
        <f>SUM(E177:E180)</f>
        <v>2775.7999999999997</v>
      </c>
      <c r="F176" s="28">
        <f>SUM(F177:F180)</f>
        <v>7878.5999999999995</v>
      </c>
      <c r="G176" s="29">
        <f>SUM(G177:G180)</f>
        <v>4050</v>
      </c>
      <c r="H176" s="29">
        <f t="shared" ref="H176:I176" si="32">SUM(H177:H180)</f>
        <v>2990</v>
      </c>
      <c r="I176" s="29">
        <f t="shared" si="32"/>
        <v>3060</v>
      </c>
      <c r="J176" s="28">
        <f t="shared" si="27"/>
        <v>17978.599999999999</v>
      </c>
      <c r="K176" s="30" t="s">
        <v>75</v>
      </c>
    </row>
    <row r="177" spans="1:11" x14ac:dyDescent="0.25">
      <c r="A177" s="34"/>
      <c r="B177" s="84"/>
      <c r="C177" s="27" t="s">
        <v>17</v>
      </c>
      <c r="D177" s="23"/>
      <c r="E177" s="35">
        <f t="shared" ref="E177:I180" si="33">E182</f>
        <v>0</v>
      </c>
      <c r="F177" s="35">
        <f t="shared" si="33"/>
        <v>0</v>
      </c>
      <c r="G177" s="36">
        <f t="shared" si="33"/>
        <v>0</v>
      </c>
      <c r="H177" s="35">
        <f t="shared" si="33"/>
        <v>0</v>
      </c>
      <c r="I177" s="35">
        <f t="shared" si="33"/>
        <v>0</v>
      </c>
      <c r="J177" s="28">
        <f t="shared" si="27"/>
        <v>0</v>
      </c>
      <c r="K177" s="31"/>
    </row>
    <row r="178" spans="1:11" x14ac:dyDescent="0.25">
      <c r="A178" s="34"/>
      <c r="B178" s="84"/>
      <c r="C178" s="27" t="s">
        <v>18</v>
      </c>
      <c r="D178" s="23"/>
      <c r="E178" s="35">
        <f t="shared" si="33"/>
        <v>0</v>
      </c>
      <c r="F178" s="35">
        <f t="shared" si="33"/>
        <v>0</v>
      </c>
      <c r="G178" s="36">
        <f t="shared" si="33"/>
        <v>0</v>
      </c>
      <c r="H178" s="35">
        <f t="shared" si="33"/>
        <v>0</v>
      </c>
      <c r="I178" s="35">
        <f t="shared" si="33"/>
        <v>0</v>
      </c>
      <c r="J178" s="28">
        <f t="shared" si="27"/>
        <v>0</v>
      </c>
      <c r="K178" s="31"/>
    </row>
    <row r="179" spans="1:11" x14ac:dyDescent="0.25">
      <c r="A179" s="34"/>
      <c r="B179" s="84"/>
      <c r="C179" s="27" t="s">
        <v>48</v>
      </c>
      <c r="D179" s="23"/>
      <c r="E179" s="35">
        <f t="shared" si="33"/>
        <v>152.6</v>
      </c>
      <c r="F179" s="35">
        <f t="shared" si="33"/>
        <v>151.69999999999999</v>
      </c>
      <c r="G179" s="36">
        <f t="shared" si="33"/>
        <v>0</v>
      </c>
      <c r="H179" s="35">
        <f t="shared" si="33"/>
        <v>0</v>
      </c>
      <c r="I179" s="35">
        <f t="shared" si="33"/>
        <v>0</v>
      </c>
      <c r="J179" s="28">
        <f t="shared" si="27"/>
        <v>151.69999999999999</v>
      </c>
      <c r="K179" s="31"/>
    </row>
    <row r="180" spans="1:11" ht="13.5" customHeight="1" x14ac:dyDescent="0.25">
      <c r="A180" s="37"/>
      <c r="B180" s="85"/>
      <c r="C180" s="27" t="s">
        <v>20</v>
      </c>
      <c r="D180" s="23" t="s">
        <v>15</v>
      </c>
      <c r="E180" s="35">
        <f t="shared" si="33"/>
        <v>2623.2</v>
      </c>
      <c r="F180" s="35">
        <f t="shared" si="33"/>
        <v>7726.9</v>
      </c>
      <c r="G180" s="36">
        <f t="shared" si="33"/>
        <v>4050</v>
      </c>
      <c r="H180" s="35">
        <f t="shared" si="33"/>
        <v>2990</v>
      </c>
      <c r="I180" s="35">
        <f t="shared" si="33"/>
        <v>3060</v>
      </c>
      <c r="J180" s="28">
        <f t="shared" si="27"/>
        <v>17826.900000000001</v>
      </c>
      <c r="K180" s="31"/>
    </row>
    <row r="181" spans="1:11" ht="20.399999999999999" customHeight="1" x14ac:dyDescent="0.25">
      <c r="A181" s="33"/>
      <c r="B181" s="33" t="s">
        <v>76</v>
      </c>
      <c r="C181" s="27" t="s">
        <v>14</v>
      </c>
      <c r="D181" s="27" t="s">
        <v>15</v>
      </c>
      <c r="E181" s="28">
        <f>SUM(E182:E185)</f>
        <v>2775.7999999999997</v>
      </c>
      <c r="F181" s="28">
        <f>SUM(F182:F185)</f>
        <v>7878.5999999999995</v>
      </c>
      <c r="G181" s="29">
        <f>SUM(G182:G185)</f>
        <v>4050</v>
      </c>
      <c r="H181" s="29">
        <f t="shared" ref="H181:I181" si="34">SUM(H182:H185)</f>
        <v>2990</v>
      </c>
      <c r="I181" s="29">
        <f t="shared" si="34"/>
        <v>3060</v>
      </c>
      <c r="J181" s="28">
        <f t="shared" si="27"/>
        <v>17978.599999999999</v>
      </c>
      <c r="K181" s="30" t="s">
        <v>75</v>
      </c>
    </row>
    <row r="182" spans="1:11" ht="13.5" customHeight="1" x14ac:dyDescent="0.25">
      <c r="A182" s="34"/>
      <c r="B182" s="34"/>
      <c r="C182" s="23" t="s">
        <v>17</v>
      </c>
      <c r="D182" s="23"/>
      <c r="E182" s="35">
        <f t="shared" ref="E182:I185" si="35">E187+E192+E197</f>
        <v>0</v>
      </c>
      <c r="F182" s="35">
        <f t="shared" si="35"/>
        <v>0</v>
      </c>
      <c r="G182" s="36">
        <f t="shared" si="35"/>
        <v>0</v>
      </c>
      <c r="H182" s="35">
        <f t="shared" si="35"/>
        <v>0</v>
      </c>
      <c r="I182" s="35">
        <f t="shared" si="35"/>
        <v>0</v>
      </c>
      <c r="J182" s="28">
        <f t="shared" si="27"/>
        <v>0</v>
      </c>
      <c r="K182" s="31"/>
    </row>
    <row r="183" spans="1:11" ht="13.5" customHeight="1" x14ac:dyDescent="0.25">
      <c r="A183" s="34"/>
      <c r="B183" s="34"/>
      <c r="C183" s="23" t="s">
        <v>18</v>
      </c>
      <c r="D183" s="23"/>
      <c r="E183" s="35">
        <f t="shared" si="35"/>
        <v>0</v>
      </c>
      <c r="F183" s="35">
        <f t="shared" si="35"/>
        <v>0</v>
      </c>
      <c r="G183" s="36">
        <f t="shared" si="35"/>
        <v>0</v>
      </c>
      <c r="H183" s="35">
        <f t="shared" si="35"/>
        <v>0</v>
      </c>
      <c r="I183" s="35">
        <f t="shared" si="35"/>
        <v>0</v>
      </c>
      <c r="J183" s="28">
        <f t="shared" si="27"/>
        <v>0</v>
      </c>
      <c r="K183" s="31"/>
    </row>
    <row r="184" spans="1:11" ht="13.5" customHeight="1" x14ac:dyDescent="0.25">
      <c r="A184" s="34"/>
      <c r="B184" s="34"/>
      <c r="C184" s="23" t="s">
        <v>48</v>
      </c>
      <c r="D184" s="23"/>
      <c r="E184" s="35">
        <f t="shared" si="35"/>
        <v>152.6</v>
      </c>
      <c r="F184" s="35">
        <f t="shared" si="35"/>
        <v>151.69999999999999</v>
      </c>
      <c r="G184" s="36">
        <f t="shared" si="35"/>
        <v>0</v>
      </c>
      <c r="H184" s="35">
        <f t="shared" si="35"/>
        <v>0</v>
      </c>
      <c r="I184" s="35">
        <f t="shared" si="35"/>
        <v>0</v>
      </c>
      <c r="J184" s="28">
        <f t="shared" si="27"/>
        <v>151.69999999999999</v>
      </c>
      <c r="K184" s="31"/>
    </row>
    <row r="185" spans="1:11" ht="13.5" customHeight="1" x14ac:dyDescent="0.25">
      <c r="A185" s="37"/>
      <c r="B185" s="37"/>
      <c r="C185" s="23" t="s">
        <v>20</v>
      </c>
      <c r="D185" s="23" t="s">
        <v>15</v>
      </c>
      <c r="E185" s="35">
        <f t="shared" si="35"/>
        <v>2623.2</v>
      </c>
      <c r="F185" s="35">
        <f t="shared" si="35"/>
        <v>7726.9</v>
      </c>
      <c r="G185" s="36">
        <f t="shared" si="35"/>
        <v>4050</v>
      </c>
      <c r="H185" s="35">
        <f t="shared" si="35"/>
        <v>2990</v>
      </c>
      <c r="I185" s="35">
        <f t="shared" si="35"/>
        <v>3060</v>
      </c>
      <c r="J185" s="28">
        <f t="shared" si="27"/>
        <v>17826.900000000001</v>
      </c>
      <c r="K185" s="31"/>
    </row>
    <row r="186" spans="1:11" x14ac:dyDescent="0.25">
      <c r="A186" s="72" t="s">
        <v>23</v>
      </c>
      <c r="B186" s="39" t="s">
        <v>77</v>
      </c>
      <c r="C186" s="27" t="s">
        <v>14</v>
      </c>
      <c r="D186" s="27" t="s">
        <v>15</v>
      </c>
      <c r="E186" s="28">
        <f>SUM(E187:E190)</f>
        <v>217.2</v>
      </c>
      <c r="F186" s="28">
        <f>SUM(F187:F190)</f>
        <v>406.2</v>
      </c>
      <c r="G186" s="29">
        <f>SUM(G187:G190)</f>
        <v>247</v>
      </c>
      <c r="H186" s="29">
        <f t="shared" ref="H186:I186" si="36">SUM(H187:H190)</f>
        <v>260</v>
      </c>
      <c r="I186" s="29">
        <f t="shared" si="36"/>
        <v>300</v>
      </c>
      <c r="J186" s="28">
        <f t="shared" si="27"/>
        <v>1213.2</v>
      </c>
      <c r="K186" s="31"/>
    </row>
    <row r="187" spans="1:11" x14ac:dyDescent="0.25">
      <c r="A187" s="72"/>
      <c r="B187" s="41"/>
      <c r="C187" s="23" t="s">
        <v>17</v>
      </c>
      <c r="D187" s="23"/>
      <c r="E187" s="35"/>
      <c r="F187" s="35"/>
      <c r="G187" s="36"/>
      <c r="H187" s="35"/>
      <c r="I187" s="35"/>
      <c r="J187" s="28">
        <f t="shared" si="27"/>
        <v>0</v>
      </c>
      <c r="K187" s="31"/>
    </row>
    <row r="188" spans="1:11" x14ac:dyDescent="0.25">
      <c r="A188" s="72"/>
      <c r="B188" s="41"/>
      <c r="C188" s="23" t="s">
        <v>18</v>
      </c>
      <c r="D188" s="23"/>
      <c r="E188" s="35"/>
      <c r="F188" s="35"/>
      <c r="G188" s="36"/>
      <c r="H188" s="35"/>
      <c r="I188" s="35"/>
      <c r="J188" s="28">
        <f t="shared" si="27"/>
        <v>0</v>
      </c>
      <c r="K188" s="31"/>
    </row>
    <row r="189" spans="1:11" x14ac:dyDescent="0.25">
      <c r="A189" s="72"/>
      <c r="B189" s="41"/>
      <c r="C189" s="23" t="s">
        <v>48</v>
      </c>
      <c r="D189" s="23"/>
      <c r="E189" s="35"/>
      <c r="F189" s="35"/>
      <c r="G189" s="36"/>
      <c r="H189" s="35"/>
      <c r="I189" s="35"/>
      <c r="J189" s="28">
        <f t="shared" si="27"/>
        <v>0</v>
      </c>
      <c r="K189" s="31"/>
    </row>
    <row r="190" spans="1:11" x14ac:dyDescent="0.25">
      <c r="A190" s="72"/>
      <c r="B190" s="43"/>
      <c r="C190" s="23" t="s">
        <v>20</v>
      </c>
      <c r="D190" s="23" t="s">
        <v>15</v>
      </c>
      <c r="E190" s="35">
        <v>217.2</v>
      </c>
      <c r="F190" s="35">
        <v>406.2</v>
      </c>
      <c r="G190" s="36">
        <v>247</v>
      </c>
      <c r="H190" s="35">
        <v>260</v>
      </c>
      <c r="I190" s="35">
        <v>300</v>
      </c>
      <c r="J190" s="28">
        <f t="shared" si="27"/>
        <v>1213.2</v>
      </c>
      <c r="K190" s="31"/>
    </row>
    <row r="191" spans="1:11" x14ac:dyDescent="0.25">
      <c r="A191" s="38" t="s">
        <v>25</v>
      </c>
      <c r="B191" s="39" t="s">
        <v>78</v>
      </c>
      <c r="C191" s="27" t="s">
        <v>14</v>
      </c>
      <c r="D191" s="27" t="s">
        <v>15</v>
      </c>
      <c r="E191" s="28">
        <f>SUM(E192:E195)</f>
        <v>523</v>
      </c>
      <c r="F191" s="28">
        <f>SUM(F192:F195)</f>
        <v>506</v>
      </c>
      <c r="G191" s="29">
        <f>SUM(G192:G195)</f>
        <v>703</v>
      </c>
      <c r="H191" s="28">
        <f>SUM(H192:H195)</f>
        <v>730</v>
      </c>
      <c r="I191" s="28">
        <f>SUM(I192:I195)</f>
        <v>760</v>
      </c>
      <c r="J191" s="28">
        <f t="shared" si="27"/>
        <v>2699</v>
      </c>
      <c r="K191" s="31"/>
    </row>
    <row r="192" spans="1:11" x14ac:dyDescent="0.25">
      <c r="A192" s="40"/>
      <c r="B192" s="41"/>
      <c r="C192" s="23" t="s">
        <v>17</v>
      </c>
      <c r="D192" s="23"/>
      <c r="E192" s="35"/>
      <c r="F192" s="35"/>
      <c r="G192" s="36"/>
      <c r="H192" s="35"/>
      <c r="I192" s="35"/>
      <c r="J192" s="28">
        <f t="shared" si="27"/>
        <v>0</v>
      </c>
      <c r="K192" s="31"/>
    </row>
    <row r="193" spans="1:11" x14ac:dyDescent="0.25">
      <c r="A193" s="40"/>
      <c r="B193" s="41"/>
      <c r="C193" s="23" t="s">
        <v>18</v>
      </c>
      <c r="D193" s="23"/>
      <c r="E193" s="35"/>
      <c r="F193" s="35"/>
      <c r="G193" s="36"/>
      <c r="H193" s="35"/>
      <c r="I193" s="35"/>
      <c r="J193" s="28">
        <f t="shared" si="27"/>
        <v>0</v>
      </c>
      <c r="K193" s="31"/>
    </row>
    <row r="194" spans="1:11" x14ac:dyDescent="0.25">
      <c r="A194" s="40"/>
      <c r="B194" s="41"/>
      <c r="C194" s="23" t="s">
        <v>48</v>
      </c>
      <c r="D194" s="23"/>
      <c r="E194" s="35">
        <v>77.599999999999994</v>
      </c>
      <c r="F194" s="35">
        <v>81.7</v>
      </c>
      <c r="G194" s="36"/>
      <c r="H194" s="35"/>
      <c r="I194" s="35"/>
      <c r="J194" s="28">
        <f t="shared" si="27"/>
        <v>81.7</v>
      </c>
      <c r="K194" s="31"/>
    </row>
    <row r="195" spans="1:11" x14ac:dyDescent="0.25">
      <c r="A195" s="42"/>
      <c r="B195" s="43"/>
      <c r="C195" s="23" t="s">
        <v>20</v>
      </c>
      <c r="D195" s="23" t="s">
        <v>15</v>
      </c>
      <c r="E195" s="35">
        <v>445.4</v>
      </c>
      <c r="F195" s="35">
        <v>424.3</v>
      </c>
      <c r="G195" s="36">
        <v>703</v>
      </c>
      <c r="H195" s="35">
        <v>730</v>
      </c>
      <c r="I195" s="35">
        <v>760</v>
      </c>
      <c r="J195" s="28">
        <f t="shared" si="27"/>
        <v>2617.3000000000002</v>
      </c>
      <c r="K195" s="31"/>
    </row>
    <row r="196" spans="1:11" x14ac:dyDescent="0.25">
      <c r="A196" s="38" t="s">
        <v>53</v>
      </c>
      <c r="B196" s="39" t="s">
        <v>79</v>
      </c>
      <c r="C196" s="27" t="s">
        <v>14</v>
      </c>
      <c r="D196" s="27" t="s">
        <v>15</v>
      </c>
      <c r="E196" s="28">
        <f>SUM(E197:E200)</f>
        <v>2035.6</v>
      </c>
      <c r="F196" s="28">
        <f>SUM(F197:F200)</f>
        <v>6966.4</v>
      </c>
      <c r="G196" s="29">
        <f>SUM(G197:G200)</f>
        <v>3100</v>
      </c>
      <c r="H196" s="29">
        <f t="shared" ref="H196:I196" si="37">SUM(H197:H200)</f>
        <v>2000</v>
      </c>
      <c r="I196" s="29">
        <f t="shared" si="37"/>
        <v>2000</v>
      </c>
      <c r="J196" s="28">
        <f t="shared" si="27"/>
        <v>14066.4</v>
      </c>
      <c r="K196" s="31"/>
    </row>
    <row r="197" spans="1:11" x14ac:dyDescent="0.25">
      <c r="A197" s="40"/>
      <c r="B197" s="41"/>
      <c r="C197" s="23" t="s">
        <v>17</v>
      </c>
      <c r="D197" s="23"/>
      <c r="E197" s="35"/>
      <c r="F197" s="35"/>
      <c r="G197" s="36"/>
      <c r="H197" s="35"/>
      <c r="I197" s="35"/>
      <c r="J197" s="28">
        <f t="shared" si="27"/>
        <v>0</v>
      </c>
      <c r="K197" s="31"/>
    </row>
    <row r="198" spans="1:11" x14ac:dyDescent="0.25">
      <c r="A198" s="40"/>
      <c r="B198" s="41"/>
      <c r="C198" s="23" t="s">
        <v>18</v>
      </c>
      <c r="D198" s="23"/>
      <c r="E198" s="35"/>
      <c r="F198" s="35"/>
      <c r="G198" s="36"/>
      <c r="H198" s="35"/>
      <c r="I198" s="35"/>
      <c r="J198" s="28">
        <f t="shared" si="27"/>
        <v>0</v>
      </c>
      <c r="K198" s="31"/>
    </row>
    <row r="199" spans="1:11" x14ac:dyDescent="0.25">
      <c r="A199" s="40"/>
      <c r="B199" s="41"/>
      <c r="C199" s="23" t="s">
        <v>48</v>
      </c>
      <c r="D199" s="23"/>
      <c r="E199" s="35">
        <v>75</v>
      </c>
      <c r="F199" s="35">
        <v>70</v>
      </c>
      <c r="G199" s="36"/>
      <c r="H199" s="35"/>
      <c r="I199" s="35"/>
      <c r="J199" s="28">
        <f t="shared" si="27"/>
        <v>70</v>
      </c>
      <c r="K199" s="31"/>
    </row>
    <row r="200" spans="1:11" ht="15.6" customHeight="1" x14ac:dyDescent="0.25">
      <c r="A200" s="42"/>
      <c r="B200" s="43"/>
      <c r="C200" s="23" t="s">
        <v>20</v>
      </c>
      <c r="D200" s="23" t="s">
        <v>15</v>
      </c>
      <c r="E200" s="35">
        <v>1960.6</v>
      </c>
      <c r="F200" s="35">
        <v>6896.4</v>
      </c>
      <c r="G200" s="36">
        <v>3100</v>
      </c>
      <c r="H200" s="35">
        <v>2000</v>
      </c>
      <c r="I200" s="35">
        <v>2000</v>
      </c>
      <c r="J200" s="28">
        <f t="shared" ref="J200:J263" si="38">SUM(F200:I200)</f>
        <v>13996.4</v>
      </c>
      <c r="K200" s="31"/>
    </row>
    <row r="201" spans="1:11" ht="21" x14ac:dyDescent="0.25">
      <c r="A201" s="34">
        <v>6</v>
      </c>
      <c r="B201" s="58" t="s">
        <v>80</v>
      </c>
      <c r="C201" s="52" t="s">
        <v>14</v>
      </c>
      <c r="D201" s="27" t="s">
        <v>15</v>
      </c>
      <c r="E201" s="53">
        <f>SUM(E202:E205)</f>
        <v>0</v>
      </c>
      <c r="F201" s="53">
        <f>SUM(F202:F205)</f>
        <v>1701.6000000000001</v>
      </c>
      <c r="G201" s="54">
        <f>SUM(G202:G205)</f>
        <v>200</v>
      </c>
      <c r="H201" s="54">
        <f t="shared" ref="H201:I201" si="39">SUM(H202:H205)</f>
        <v>1100</v>
      </c>
      <c r="I201" s="54">
        <f t="shared" si="39"/>
        <v>1100</v>
      </c>
      <c r="J201" s="28">
        <f t="shared" si="38"/>
        <v>4101.6000000000004</v>
      </c>
      <c r="K201" s="55" t="s">
        <v>35</v>
      </c>
    </row>
    <row r="202" spans="1:11" x14ac:dyDescent="0.25">
      <c r="A202" s="34"/>
      <c r="B202" s="26"/>
      <c r="C202" s="27" t="s">
        <v>17</v>
      </c>
      <c r="D202" s="23"/>
      <c r="E202" s="35"/>
      <c r="F202" s="35"/>
      <c r="G202" s="36"/>
      <c r="H202" s="35"/>
      <c r="I202" s="35"/>
      <c r="J202" s="28">
        <f t="shared" si="38"/>
        <v>0</v>
      </c>
      <c r="K202" s="31"/>
    </row>
    <row r="203" spans="1:11" ht="14.25" customHeight="1" x14ac:dyDescent="0.25">
      <c r="A203" s="34"/>
      <c r="B203" s="26"/>
      <c r="C203" s="27" t="s">
        <v>18</v>
      </c>
      <c r="D203" s="23"/>
      <c r="E203" s="35"/>
      <c r="F203" s="35">
        <v>1127.9000000000001</v>
      </c>
      <c r="G203" s="36"/>
      <c r="H203" s="35"/>
      <c r="I203" s="35"/>
      <c r="J203" s="28">
        <f t="shared" si="38"/>
        <v>1127.9000000000001</v>
      </c>
      <c r="K203" s="31"/>
    </row>
    <row r="204" spans="1:11" x14ac:dyDescent="0.25">
      <c r="A204" s="34"/>
      <c r="B204" s="26"/>
      <c r="C204" s="27" t="s">
        <v>48</v>
      </c>
      <c r="D204" s="23"/>
      <c r="E204" s="28"/>
      <c r="F204" s="28"/>
      <c r="G204" s="29"/>
      <c r="H204" s="28"/>
      <c r="I204" s="28"/>
      <c r="J204" s="28">
        <f t="shared" si="38"/>
        <v>0</v>
      </c>
      <c r="K204" s="31"/>
    </row>
    <row r="205" spans="1:11" ht="13.5" customHeight="1" x14ac:dyDescent="0.25">
      <c r="A205" s="37"/>
      <c r="B205" s="26"/>
      <c r="C205" s="27" t="s">
        <v>20</v>
      </c>
      <c r="D205" s="23" t="s">
        <v>15</v>
      </c>
      <c r="E205" s="28">
        <v>0</v>
      </c>
      <c r="F205" s="28">
        <f>F210</f>
        <v>573.70000000000005</v>
      </c>
      <c r="G205" s="29">
        <f t="shared" ref="G205:I205" si="40">G210</f>
        <v>200</v>
      </c>
      <c r="H205" s="29">
        <f t="shared" si="40"/>
        <v>1100</v>
      </c>
      <c r="I205" s="29">
        <f t="shared" si="40"/>
        <v>1100</v>
      </c>
      <c r="J205" s="28">
        <f t="shared" si="38"/>
        <v>2973.7</v>
      </c>
      <c r="K205" s="31"/>
    </row>
    <row r="206" spans="1:11" ht="25.2" customHeight="1" x14ac:dyDescent="0.25">
      <c r="A206" s="38"/>
      <c r="B206" s="33" t="s">
        <v>81</v>
      </c>
      <c r="C206" s="27" t="s">
        <v>14</v>
      </c>
      <c r="D206" s="27" t="s">
        <v>15</v>
      </c>
      <c r="E206" s="28">
        <f>SUM(E207:E210)</f>
        <v>0</v>
      </c>
      <c r="F206" s="28">
        <f>SUM(F207:F210)</f>
        <v>1701.6000000000001</v>
      </c>
      <c r="G206" s="29">
        <f>SUM(G207:G210)</f>
        <v>200</v>
      </c>
      <c r="H206" s="29">
        <f t="shared" ref="H206:I206" si="41">SUM(H207:H210)</f>
        <v>1100</v>
      </c>
      <c r="I206" s="29">
        <f t="shared" si="41"/>
        <v>1100</v>
      </c>
      <c r="J206" s="28">
        <f t="shared" si="38"/>
        <v>4101.6000000000004</v>
      </c>
      <c r="K206" s="30" t="s">
        <v>75</v>
      </c>
    </row>
    <row r="207" spans="1:11" ht="13.5" customHeight="1" x14ac:dyDescent="0.25">
      <c r="A207" s="40"/>
      <c r="B207" s="34"/>
      <c r="C207" s="23" t="s">
        <v>17</v>
      </c>
      <c r="D207" s="23"/>
      <c r="E207" s="28"/>
      <c r="F207" s="28"/>
      <c r="G207" s="29"/>
      <c r="H207" s="28"/>
      <c r="I207" s="28"/>
      <c r="J207" s="28">
        <f t="shared" si="38"/>
        <v>0</v>
      </c>
      <c r="K207" s="31"/>
    </row>
    <row r="208" spans="1:11" ht="13.5" customHeight="1" x14ac:dyDescent="0.25">
      <c r="A208" s="40"/>
      <c r="B208" s="34"/>
      <c r="C208" s="23" t="s">
        <v>18</v>
      </c>
      <c r="D208" s="23"/>
      <c r="E208" s="28"/>
      <c r="F208" s="28">
        <v>1127.9000000000001</v>
      </c>
      <c r="G208" s="29"/>
      <c r="H208" s="28"/>
      <c r="I208" s="28"/>
      <c r="J208" s="28">
        <f t="shared" si="38"/>
        <v>1127.9000000000001</v>
      </c>
      <c r="K208" s="31"/>
    </row>
    <row r="209" spans="1:11" ht="13.5" customHeight="1" x14ac:dyDescent="0.25">
      <c r="A209" s="40"/>
      <c r="B209" s="34"/>
      <c r="C209" s="23" t="s">
        <v>48</v>
      </c>
      <c r="D209" s="23"/>
      <c r="E209" s="28"/>
      <c r="F209" s="28"/>
      <c r="G209" s="29"/>
      <c r="H209" s="28"/>
      <c r="I209" s="28"/>
      <c r="J209" s="28">
        <f t="shared" si="38"/>
        <v>0</v>
      </c>
      <c r="K209" s="31"/>
    </row>
    <row r="210" spans="1:11" ht="13.5" customHeight="1" x14ac:dyDescent="0.25">
      <c r="A210" s="42"/>
      <c r="B210" s="37"/>
      <c r="C210" s="23" t="s">
        <v>20</v>
      </c>
      <c r="D210" s="27" t="s">
        <v>15</v>
      </c>
      <c r="E210" s="28">
        <f>E215+E220</f>
        <v>0</v>
      </c>
      <c r="F210" s="28">
        <f>F215+F220</f>
        <v>573.70000000000005</v>
      </c>
      <c r="G210" s="29">
        <v>200</v>
      </c>
      <c r="H210" s="29">
        <f>H215+H220</f>
        <v>1100</v>
      </c>
      <c r="I210" s="29">
        <f>I215+I220</f>
        <v>1100</v>
      </c>
      <c r="J210" s="28">
        <f t="shared" si="38"/>
        <v>2973.7</v>
      </c>
      <c r="K210" s="31"/>
    </row>
    <row r="211" spans="1:11" x14ac:dyDescent="0.25">
      <c r="A211" s="57" t="s">
        <v>82</v>
      </c>
      <c r="B211" s="39" t="s">
        <v>83</v>
      </c>
      <c r="C211" s="27" t="s">
        <v>14</v>
      </c>
      <c r="D211" s="23"/>
      <c r="E211" s="28">
        <v>0</v>
      </c>
      <c r="F211" s="28">
        <f>SUM(F212:F215)</f>
        <v>1267.3059000000001</v>
      </c>
      <c r="G211" s="29">
        <f t="shared" ref="G211:I211" si="42">SUM(G212:G215)</f>
        <v>100</v>
      </c>
      <c r="H211" s="29">
        <f t="shared" si="42"/>
        <v>100</v>
      </c>
      <c r="I211" s="29">
        <f t="shared" si="42"/>
        <v>100</v>
      </c>
      <c r="J211" s="28">
        <f t="shared" si="38"/>
        <v>1567.3059000000001</v>
      </c>
      <c r="K211" s="31"/>
    </row>
    <row r="212" spans="1:11" x14ac:dyDescent="0.25">
      <c r="A212" s="57"/>
      <c r="B212" s="41"/>
      <c r="C212" s="23" t="s">
        <v>17</v>
      </c>
      <c r="D212" s="23"/>
      <c r="E212" s="28"/>
      <c r="F212" s="28"/>
      <c r="G212" s="29"/>
      <c r="H212" s="28"/>
      <c r="I212" s="28"/>
      <c r="J212" s="28">
        <f t="shared" si="38"/>
        <v>0</v>
      </c>
      <c r="K212" s="31"/>
    </row>
    <row r="213" spans="1:11" x14ac:dyDescent="0.25">
      <c r="A213" s="57"/>
      <c r="B213" s="41"/>
      <c r="C213" s="23" t="s">
        <v>18</v>
      </c>
      <c r="D213" s="23" t="s">
        <v>15</v>
      </c>
      <c r="E213" s="28"/>
      <c r="F213" s="28">
        <v>1127.9059</v>
      </c>
      <c r="G213" s="29"/>
      <c r="H213" s="28"/>
      <c r="I213" s="28"/>
      <c r="J213" s="28">
        <f t="shared" si="38"/>
        <v>1127.9059</v>
      </c>
      <c r="K213" s="31"/>
    </row>
    <row r="214" spans="1:11" x14ac:dyDescent="0.25">
      <c r="A214" s="57"/>
      <c r="B214" s="41"/>
      <c r="C214" s="23" t="s">
        <v>48</v>
      </c>
      <c r="D214" s="23"/>
      <c r="E214" s="28"/>
      <c r="F214" s="28"/>
      <c r="G214" s="29"/>
      <c r="H214" s="28"/>
      <c r="I214" s="28"/>
      <c r="J214" s="28">
        <f t="shared" si="38"/>
        <v>0</v>
      </c>
      <c r="K214" s="31"/>
    </row>
    <row r="215" spans="1:11" x14ac:dyDescent="0.25">
      <c r="A215" s="57"/>
      <c r="B215" s="43"/>
      <c r="C215" s="23" t="s">
        <v>20</v>
      </c>
      <c r="D215" s="23" t="s">
        <v>15</v>
      </c>
      <c r="E215" s="35">
        <v>0</v>
      </c>
      <c r="F215" s="35">
        <v>139.4</v>
      </c>
      <c r="G215" s="36">
        <v>100</v>
      </c>
      <c r="H215" s="35">
        <v>100</v>
      </c>
      <c r="I215" s="35">
        <v>100</v>
      </c>
      <c r="J215" s="28">
        <f t="shared" si="38"/>
        <v>439.4</v>
      </c>
      <c r="K215" s="31"/>
    </row>
    <row r="216" spans="1:11" x14ac:dyDescent="0.25">
      <c r="A216" s="57" t="s">
        <v>84</v>
      </c>
      <c r="B216" s="39" t="s">
        <v>85</v>
      </c>
      <c r="C216" s="27" t="s">
        <v>14</v>
      </c>
      <c r="D216" s="27" t="s">
        <v>15</v>
      </c>
      <c r="E216" s="28">
        <v>0</v>
      </c>
      <c r="F216" s="28">
        <f>F220</f>
        <v>434.3</v>
      </c>
      <c r="G216" s="29">
        <v>100</v>
      </c>
      <c r="H216" s="29">
        <f>SUM(H217:H220)</f>
        <v>1000</v>
      </c>
      <c r="I216" s="29">
        <f>SUM(I217:I220)</f>
        <v>1000</v>
      </c>
      <c r="J216" s="28">
        <f t="shared" si="38"/>
        <v>2534.3000000000002</v>
      </c>
      <c r="K216" s="31"/>
    </row>
    <row r="217" spans="1:11" x14ac:dyDescent="0.25">
      <c r="A217" s="57"/>
      <c r="B217" s="41"/>
      <c r="C217" s="23" t="s">
        <v>17</v>
      </c>
      <c r="D217" s="23"/>
      <c r="E217" s="28"/>
      <c r="F217" s="28"/>
      <c r="G217" s="29"/>
      <c r="H217" s="28"/>
      <c r="I217" s="28"/>
      <c r="J217" s="28">
        <f t="shared" si="38"/>
        <v>0</v>
      </c>
      <c r="K217" s="31"/>
    </row>
    <row r="218" spans="1:11" x14ac:dyDescent="0.25">
      <c r="A218" s="57"/>
      <c r="B218" s="41"/>
      <c r="C218" s="23" t="s">
        <v>18</v>
      </c>
      <c r="D218" s="23"/>
      <c r="E218" s="28"/>
      <c r="F218" s="28"/>
      <c r="G218" s="29"/>
      <c r="H218" s="28"/>
      <c r="I218" s="28"/>
      <c r="J218" s="28">
        <f t="shared" si="38"/>
        <v>0</v>
      </c>
      <c r="K218" s="31"/>
    </row>
    <row r="219" spans="1:11" x14ac:dyDescent="0.25">
      <c r="A219" s="57"/>
      <c r="B219" s="41"/>
      <c r="C219" s="23" t="s">
        <v>48</v>
      </c>
      <c r="D219" s="23"/>
      <c r="E219" s="28"/>
      <c r="F219" s="28"/>
      <c r="G219" s="29"/>
      <c r="H219" s="28"/>
      <c r="I219" s="28"/>
      <c r="J219" s="28">
        <f t="shared" si="38"/>
        <v>0</v>
      </c>
      <c r="K219" s="31"/>
    </row>
    <row r="220" spans="1:11" x14ac:dyDescent="0.25">
      <c r="A220" s="57"/>
      <c r="B220" s="43"/>
      <c r="C220" s="23" t="s">
        <v>20</v>
      </c>
      <c r="D220" s="23" t="s">
        <v>15</v>
      </c>
      <c r="E220" s="35">
        <v>0</v>
      </c>
      <c r="F220" s="35">
        <v>434.3</v>
      </c>
      <c r="G220" s="36">
        <v>100</v>
      </c>
      <c r="H220" s="36">
        <v>1000</v>
      </c>
      <c r="I220" s="36">
        <v>1000</v>
      </c>
      <c r="J220" s="28">
        <f t="shared" si="38"/>
        <v>2534.3000000000002</v>
      </c>
      <c r="K220" s="31"/>
    </row>
    <row r="221" spans="1:11" ht="21" x14ac:dyDescent="0.25">
      <c r="A221" s="33">
        <v>7</v>
      </c>
      <c r="B221" s="26" t="s">
        <v>86</v>
      </c>
      <c r="C221" s="27" t="s">
        <v>14</v>
      </c>
      <c r="D221" s="27" t="s">
        <v>15</v>
      </c>
      <c r="E221" s="28">
        <f t="shared" ref="E221:I225" si="43">E226</f>
        <v>17482.399999999998</v>
      </c>
      <c r="F221" s="28">
        <f t="shared" si="43"/>
        <v>48360.000000000007</v>
      </c>
      <c r="G221" s="29">
        <f t="shared" si="43"/>
        <v>25496.3</v>
      </c>
      <c r="H221" s="29">
        <f t="shared" si="43"/>
        <v>24450.2</v>
      </c>
      <c r="I221" s="29">
        <f t="shared" si="43"/>
        <v>24602.1</v>
      </c>
      <c r="J221" s="28">
        <f t="shared" si="38"/>
        <v>122908.6</v>
      </c>
      <c r="K221" s="30" t="s">
        <v>35</v>
      </c>
    </row>
    <row r="222" spans="1:11" x14ac:dyDescent="0.25">
      <c r="A222" s="34"/>
      <c r="B222" s="26"/>
      <c r="C222" s="27" t="s">
        <v>17</v>
      </c>
      <c r="D222" s="23"/>
      <c r="E222" s="28">
        <f t="shared" si="43"/>
        <v>0</v>
      </c>
      <c r="F222" s="28">
        <f t="shared" si="43"/>
        <v>0</v>
      </c>
      <c r="G222" s="29">
        <f t="shared" si="43"/>
        <v>0</v>
      </c>
      <c r="H222" s="29">
        <f t="shared" si="43"/>
        <v>0</v>
      </c>
      <c r="I222" s="29">
        <f t="shared" si="43"/>
        <v>0</v>
      </c>
      <c r="J222" s="28">
        <f t="shared" si="38"/>
        <v>0</v>
      </c>
      <c r="K222" s="31"/>
    </row>
    <row r="223" spans="1:11" x14ac:dyDescent="0.25">
      <c r="A223" s="34"/>
      <c r="B223" s="26"/>
      <c r="C223" s="27" t="s">
        <v>18</v>
      </c>
      <c r="D223" s="23"/>
      <c r="E223" s="28">
        <f t="shared" si="43"/>
        <v>3986.7999999999997</v>
      </c>
      <c r="F223" s="28">
        <f t="shared" si="43"/>
        <v>8447.5</v>
      </c>
      <c r="G223" s="29">
        <f t="shared" si="43"/>
        <v>1509.7</v>
      </c>
      <c r="H223" s="29">
        <f t="shared" si="43"/>
        <v>0</v>
      </c>
      <c r="I223" s="29">
        <f t="shared" si="43"/>
        <v>0</v>
      </c>
      <c r="J223" s="28">
        <f t="shared" si="38"/>
        <v>9957.2000000000007</v>
      </c>
      <c r="K223" s="31"/>
    </row>
    <row r="224" spans="1:11" x14ac:dyDescent="0.25">
      <c r="A224" s="34"/>
      <c r="B224" s="26"/>
      <c r="C224" s="27" t="s">
        <v>48</v>
      </c>
      <c r="D224" s="23"/>
      <c r="E224" s="28">
        <f t="shared" si="43"/>
        <v>1312.8</v>
      </c>
      <c r="F224" s="28">
        <f t="shared" si="43"/>
        <v>2783.4</v>
      </c>
      <c r="G224" s="29">
        <f t="shared" si="43"/>
        <v>0</v>
      </c>
      <c r="H224" s="29">
        <f t="shared" si="43"/>
        <v>0</v>
      </c>
      <c r="I224" s="29">
        <f t="shared" si="43"/>
        <v>0</v>
      </c>
      <c r="J224" s="28">
        <f t="shared" si="38"/>
        <v>2783.4</v>
      </c>
      <c r="K224" s="31"/>
    </row>
    <row r="225" spans="1:11" ht="20.399999999999999" x14ac:dyDescent="0.25">
      <c r="A225" s="37"/>
      <c r="B225" s="26"/>
      <c r="C225" s="27" t="s">
        <v>20</v>
      </c>
      <c r="D225" s="23" t="s">
        <v>15</v>
      </c>
      <c r="E225" s="28">
        <f t="shared" si="43"/>
        <v>12182.8</v>
      </c>
      <c r="F225" s="28">
        <f t="shared" si="43"/>
        <v>37129.100000000006</v>
      </c>
      <c r="G225" s="29">
        <f t="shared" si="43"/>
        <v>23986.6</v>
      </c>
      <c r="H225" s="29">
        <f t="shared" si="43"/>
        <v>24450.2</v>
      </c>
      <c r="I225" s="29">
        <f t="shared" si="43"/>
        <v>24602.1</v>
      </c>
      <c r="J225" s="28">
        <f t="shared" si="38"/>
        <v>110168</v>
      </c>
      <c r="K225" s="31"/>
    </row>
    <row r="226" spans="1:11" ht="25.2" customHeight="1" x14ac:dyDescent="0.25">
      <c r="A226" s="33">
        <v>1</v>
      </c>
      <c r="B226" s="33" t="s">
        <v>87</v>
      </c>
      <c r="C226" s="27" t="s">
        <v>14</v>
      </c>
      <c r="D226" s="27" t="s">
        <v>15</v>
      </c>
      <c r="E226" s="28">
        <f>SUM(E227:E230)</f>
        <v>17482.399999999998</v>
      </c>
      <c r="F226" s="28">
        <f>SUM(F227:F230)</f>
        <v>48360.000000000007</v>
      </c>
      <c r="G226" s="29">
        <f>SUM(G227:G230)</f>
        <v>25496.3</v>
      </c>
      <c r="H226" s="29">
        <f t="shared" ref="H226:I226" si="44">SUM(H227:H230)</f>
        <v>24450.2</v>
      </c>
      <c r="I226" s="29">
        <f t="shared" si="44"/>
        <v>24602.1</v>
      </c>
      <c r="J226" s="28">
        <f t="shared" si="38"/>
        <v>122908.6</v>
      </c>
      <c r="K226" s="30" t="s">
        <v>35</v>
      </c>
    </row>
    <row r="227" spans="1:11" x14ac:dyDescent="0.25">
      <c r="A227" s="34"/>
      <c r="B227" s="34"/>
      <c r="C227" s="23" t="s">
        <v>17</v>
      </c>
      <c r="D227" s="23"/>
      <c r="E227" s="35">
        <f t="shared" ref="E227:I230" si="45">E232+E237+E242+E247+E282</f>
        <v>0</v>
      </c>
      <c r="F227" s="35">
        <f t="shared" si="45"/>
        <v>0</v>
      </c>
      <c r="G227" s="36">
        <f t="shared" si="45"/>
        <v>0</v>
      </c>
      <c r="H227" s="36">
        <f t="shared" si="45"/>
        <v>0</v>
      </c>
      <c r="I227" s="36">
        <f t="shared" si="45"/>
        <v>0</v>
      </c>
      <c r="J227" s="28">
        <f t="shared" si="38"/>
        <v>0</v>
      </c>
      <c r="K227" s="31"/>
    </row>
    <row r="228" spans="1:11" x14ac:dyDescent="0.25">
      <c r="A228" s="34"/>
      <c r="B228" s="34"/>
      <c r="C228" s="23" t="s">
        <v>18</v>
      </c>
      <c r="D228" s="23"/>
      <c r="E228" s="35">
        <f t="shared" si="45"/>
        <v>3986.7999999999997</v>
      </c>
      <c r="F228" s="35">
        <f t="shared" si="45"/>
        <v>8447.5</v>
      </c>
      <c r="G228" s="36">
        <f t="shared" si="45"/>
        <v>1509.7</v>
      </c>
      <c r="H228" s="36">
        <f t="shared" si="45"/>
        <v>0</v>
      </c>
      <c r="I228" s="36">
        <f t="shared" si="45"/>
        <v>0</v>
      </c>
      <c r="J228" s="28">
        <f t="shared" si="38"/>
        <v>9957.2000000000007</v>
      </c>
      <c r="K228" s="31"/>
    </row>
    <row r="229" spans="1:11" x14ac:dyDescent="0.25">
      <c r="A229" s="34"/>
      <c r="B229" s="34"/>
      <c r="C229" s="23" t="s">
        <v>48</v>
      </c>
      <c r="D229" s="23"/>
      <c r="E229" s="35">
        <f t="shared" si="45"/>
        <v>1312.8</v>
      </c>
      <c r="F229" s="35">
        <f t="shared" si="45"/>
        <v>2783.4</v>
      </c>
      <c r="G229" s="36">
        <f t="shared" si="45"/>
        <v>0</v>
      </c>
      <c r="H229" s="36">
        <f t="shared" si="45"/>
        <v>0</v>
      </c>
      <c r="I229" s="36">
        <f t="shared" si="45"/>
        <v>0</v>
      </c>
      <c r="J229" s="28">
        <f t="shared" si="38"/>
        <v>2783.4</v>
      </c>
      <c r="K229" s="31"/>
    </row>
    <row r="230" spans="1:11" x14ac:dyDescent="0.25">
      <c r="A230" s="37"/>
      <c r="B230" s="37"/>
      <c r="C230" s="23" t="s">
        <v>20</v>
      </c>
      <c r="D230" s="23" t="s">
        <v>15</v>
      </c>
      <c r="E230" s="35">
        <f t="shared" si="45"/>
        <v>12182.8</v>
      </c>
      <c r="F230" s="35">
        <f t="shared" si="45"/>
        <v>37129.100000000006</v>
      </c>
      <c r="G230" s="36">
        <f>G235+G240+G245+G250+G285</f>
        <v>23986.6</v>
      </c>
      <c r="H230" s="36">
        <f t="shared" si="45"/>
        <v>24450.2</v>
      </c>
      <c r="I230" s="36">
        <f t="shared" si="45"/>
        <v>24602.1</v>
      </c>
      <c r="J230" s="28">
        <f t="shared" si="38"/>
        <v>110168</v>
      </c>
      <c r="K230" s="31"/>
    </row>
    <row r="231" spans="1:11" ht="13.2" customHeight="1" x14ac:dyDescent="0.25">
      <c r="A231" s="72" t="s">
        <v>23</v>
      </c>
      <c r="B231" s="39" t="s">
        <v>88</v>
      </c>
      <c r="C231" s="27" t="s">
        <v>14</v>
      </c>
      <c r="D231" s="27" t="s">
        <v>15</v>
      </c>
      <c r="E231" s="28">
        <f>SUM(E232:E235)</f>
        <v>9076</v>
      </c>
      <c r="F231" s="28">
        <f>SUM(F232:F235)</f>
        <v>10973.9</v>
      </c>
      <c r="G231" s="29">
        <f>SUM(G232:G235)</f>
        <v>8000</v>
      </c>
      <c r="H231" s="29">
        <f t="shared" ref="H231:I231" si="46">SUM(H232:H235)</f>
        <v>8000</v>
      </c>
      <c r="I231" s="29">
        <f t="shared" si="46"/>
        <v>8000</v>
      </c>
      <c r="J231" s="28">
        <f t="shared" si="38"/>
        <v>34973.9</v>
      </c>
      <c r="K231" s="23"/>
    </row>
    <row r="232" spans="1:11" x14ac:dyDescent="0.25">
      <c r="A232" s="72"/>
      <c r="B232" s="41"/>
      <c r="C232" s="23" t="s">
        <v>17</v>
      </c>
      <c r="D232" s="23"/>
      <c r="E232" s="35"/>
      <c r="F232" s="35"/>
      <c r="G232" s="36"/>
      <c r="H232" s="35"/>
      <c r="I232" s="35"/>
      <c r="J232" s="28">
        <f t="shared" si="38"/>
        <v>0</v>
      </c>
      <c r="K232" s="23"/>
    </row>
    <row r="233" spans="1:11" x14ac:dyDescent="0.25">
      <c r="A233" s="72"/>
      <c r="B233" s="41"/>
      <c r="C233" s="23" t="s">
        <v>18</v>
      </c>
      <c r="D233" s="23"/>
      <c r="E233" s="35"/>
      <c r="F233" s="35"/>
      <c r="G233" s="36"/>
      <c r="H233" s="35"/>
      <c r="I233" s="35"/>
      <c r="J233" s="28">
        <f t="shared" si="38"/>
        <v>0</v>
      </c>
      <c r="K233" s="23"/>
    </row>
    <row r="234" spans="1:11" x14ac:dyDescent="0.25">
      <c r="A234" s="72"/>
      <c r="B234" s="41"/>
      <c r="C234" s="23" t="s">
        <v>48</v>
      </c>
      <c r="D234" s="23"/>
      <c r="E234" s="35"/>
      <c r="F234" s="35"/>
      <c r="G234" s="36"/>
      <c r="H234" s="35"/>
      <c r="I234" s="35"/>
      <c r="J234" s="28">
        <f t="shared" si="38"/>
        <v>0</v>
      </c>
      <c r="K234" s="23"/>
    </row>
    <row r="235" spans="1:11" x14ac:dyDescent="0.25">
      <c r="A235" s="72"/>
      <c r="B235" s="43"/>
      <c r="C235" s="23" t="s">
        <v>20</v>
      </c>
      <c r="D235" s="23" t="s">
        <v>15</v>
      </c>
      <c r="E235" s="35">
        <v>9076</v>
      </c>
      <c r="F235" s="35">
        <v>10973.9</v>
      </c>
      <c r="G235" s="36">
        <v>8000</v>
      </c>
      <c r="H235" s="35">
        <v>8000</v>
      </c>
      <c r="I235" s="35">
        <v>8000</v>
      </c>
      <c r="J235" s="28">
        <f t="shared" si="38"/>
        <v>34973.9</v>
      </c>
      <c r="K235" s="23"/>
    </row>
    <row r="236" spans="1:11" ht="13.2" customHeight="1" x14ac:dyDescent="0.25">
      <c r="A236" s="72" t="s">
        <v>25</v>
      </c>
      <c r="B236" s="39" t="s">
        <v>89</v>
      </c>
      <c r="C236" s="27" t="s">
        <v>14</v>
      </c>
      <c r="D236" s="27" t="s">
        <v>15</v>
      </c>
      <c r="E236" s="28">
        <f>SUM(E237:E240)</f>
        <v>203.8</v>
      </c>
      <c r="F236" s="28">
        <f>SUM(F237:F240)</f>
        <v>134.1</v>
      </c>
      <c r="G236" s="29">
        <f>SUM(G237:G240)</f>
        <v>300</v>
      </c>
      <c r="H236" s="29">
        <f t="shared" ref="H236:I236" si="47">SUM(H237:H240)</f>
        <v>300</v>
      </c>
      <c r="I236" s="29">
        <f t="shared" si="47"/>
        <v>300</v>
      </c>
      <c r="J236" s="28">
        <f t="shared" si="38"/>
        <v>1034.0999999999999</v>
      </c>
      <c r="K236" s="23"/>
    </row>
    <row r="237" spans="1:11" x14ac:dyDescent="0.25">
      <c r="A237" s="72"/>
      <c r="B237" s="41"/>
      <c r="C237" s="23" t="s">
        <v>17</v>
      </c>
      <c r="D237" s="23"/>
      <c r="E237" s="69"/>
      <c r="F237" s="69"/>
      <c r="G237" s="86"/>
      <c r="H237" s="69"/>
      <c r="I237" s="69"/>
      <c r="J237" s="28">
        <f t="shared" si="38"/>
        <v>0</v>
      </c>
      <c r="K237" s="23"/>
    </row>
    <row r="238" spans="1:11" x14ac:dyDescent="0.25">
      <c r="A238" s="72"/>
      <c r="B238" s="41"/>
      <c r="C238" s="23" t="s">
        <v>18</v>
      </c>
      <c r="D238" s="23"/>
      <c r="E238" s="69"/>
      <c r="F238" s="69"/>
      <c r="G238" s="86"/>
      <c r="H238" s="69"/>
      <c r="I238" s="69"/>
      <c r="J238" s="28">
        <f t="shared" si="38"/>
        <v>0</v>
      </c>
      <c r="K238" s="23"/>
    </row>
    <row r="239" spans="1:11" x14ac:dyDescent="0.25">
      <c r="A239" s="72"/>
      <c r="B239" s="41"/>
      <c r="C239" s="23" t="s">
        <v>48</v>
      </c>
      <c r="D239" s="23"/>
      <c r="E239" s="69"/>
      <c r="F239" s="69"/>
      <c r="G239" s="86"/>
      <c r="H239" s="69"/>
      <c r="I239" s="69"/>
      <c r="J239" s="28">
        <f t="shared" si="38"/>
        <v>0</v>
      </c>
      <c r="K239" s="23"/>
    </row>
    <row r="240" spans="1:11" x14ac:dyDescent="0.25">
      <c r="A240" s="72"/>
      <c r="B240" s="43"/>
      <c r="C240" s="23" t="s">
        <v>20</v>
      </c>
      <c r="D240" s="23" t="s">
        <v>15</v>
      </c>
      <c r="E240" s="35">
        <v>203.8</v>
      </c>
      <c r="F240" s="35">
        <v>134.1</v>
      </c>
      <c r="G240" s="36">
        <v>300</v>
      </c>
      <c r="H240" s="35">
        <v>300</v>
      </c>
      <c r="I240" s="35">
        <v>300</v>
      </c>
      <c r="J240" s="28">
        <f t="shared" si="38"/>
        <v>1034.0999999999999</v>
      </c>
      <c r="K240" s="23"/>
    </row>
    <row r="241" spans="1:11" ht="13.2" customHeight="1" x14ac:dyDescent="0.25">
      <c r="A241" s="72" t="s">
        <v>53</v>
      </c>
      <c r="B241" s="39" t="s">
        <v>90</v>
      </c>
      <c r="C241" s="27" t="s">
        <v>14</v>
      </c>
      <c r="D241" s="27" t="s">
        <v>15</v>
      </c>
      <c r="E241" s="28">
        <f>SUM(E242:E245)</f>
        <v>138.69999999999999</v>
      </c>
      <c r="F241" s="28">
        <f t="shared" ref="F241:I241" si="48">SUM(F242:F245)</f>
        <v>266.3</v>
      </c>
      <c r="G241" s="29">
        <f t="shared" si="48"/>
        <v>500</v>
      </c>
      <c r="H241" s="29">
        <f t="shared" si="48"/>
        <v>0</v>
      </c>
      <c r="I241" s="29">
        <f t="shared" si="48"/>
        <v>0</v>
      </c>
      <c r="J241" s="28">
        <f t="shared" si="38"/>
        <v>766.3</v>
      </c>
      <c r="K241" s="23"/>
    </row>
    <row r="242" spans="1:11" x14ac:dyDescent="0.25">
      <c r="A242" s="72"/>
      <c r="B242" s="41"/>
      <c r="C242" s="23" t="s">
        <v>17</v>
      </c>
      <c r="D242" s="23"/>
      <c r="E242" s="35"/>
      <c r="F242" s="35"/>
      <c r="G242" s="36"/>
      <c r="H242" s="35"/>
      <c r="I242" s="35"/>
      <c r="J242" s="28">
        <f t="shared" si="38"/>
        <v>0</v>
      </c>
      <c r="K242" s="23"/>
    </row>
    <row r="243" spans="1:11" x14ac:dyDescent="0.25">
      <c r="A243" s="72"/>
      <c r="B243" s="41"/>
      <c r="C243" s="23" t="s">
        <v>18</v>
      </c>
      <c r="D243" s="23"/>
      <c r="E243" s="35"/>
      <c r="F243" s="35"/>
      <c r="G243" s="36"/>
      <c r="H243" s="35"/>
      <c r="I243" s="35"/>
      <c r="J243" s="28">
        <f t="shared" si="38"/>
        <v>0</v>
      </c>
      <c r="K243" s="23"/>
    </row>
    <row r="244" spans="1:11" x14ac:dyDescent="0.25">
      <c r="A244" s="72"/>
      <c r="B244" s="41"/>
      <c r="C244" s="23" t="s">
        <v>48</v>
      </c>
      <c r="D244" s="23"/>
      <c r="E244" s="35"/>
      <c r="F244" s="35"/>
      <c r="G244" s="36"/>
      <c r="H244" s="35"/>
      <c r="I244" s="35"/>
      <c r="J244" s="28">
        <f t="shared" si="38"/>
        <v>0</v>
      </c>
      <c r="K244" s="23"/>
    </row>
    <row r="245" spans="1:11" x14ac:dyDescent="0.25">
      <c r="A245" s="72"/>
      <c r="B245" s="43"/>
      <c r="C245" s="23" t="s">
        <v>20</v>
      </c>
      <c r="D245" s="23" t="s">
        <v>15</v>
      </c>
      <c r="E245" s="35">
        <v>138.69999999999999</v>
      </c>
      <c r="F245" s="35">
        <v>266.3</v>
      </c>
      <c r="G245" s="36">
        <v>500</v>
      </c>
      <c r="H245" s="35"/>
      <c r="I245" s="35"/>
      <c r="J245" s="28">
        <f t="shared" si="38"/>
        <v>766.3</v>
      </c>
      <c r="K245" s="23"/>
    </row>
    <row r="246" spans="1:11" ht="13.2" customHeight="1" x14ac:dyDescent="0.25">
      <c r="A246" s="72" t="s">
        <v>55</v>
      </c>
      <c r="B246" s="39" t="s">
        <v>91</v>
      </c>
      <c r="C246" s="27" t="s">
        <v>14</v>
      </c>
      <c r="D246" s="27" t="s">
        <v>15</v>
      </c>
      <c r="E246" s="28">
        <f>SUM(E247:E250)</f>
        <v>8063.9</v>
      </c>
      <c r="F246" s="28">
        <f>SUM(F247:F250)</f>
        <v>32092</v>
      </c>
      <c r="G246" s="29">
        <f t="shared" ref="G246:I246" si="49">SUM(G247:G250)</f>
        <v>16696.3</v>
      </c>
      <c r="H246" s="29">
        <f t="shared" si="49"/>
        <v>16150.2</v>
      </c>
      <c r="I246" s="29">
        <f t="shared" si="49"/>
        <v>16302.1</v>
      </c>
      <c r="J246" s="28">
        <f t="shared" si="38"/>
        <v>81240.600000000006</v>
      </c>
      <c r="K246" s="23"/>
    </row>
    <row r="247" spans="1:11" x14ac:dyDescent="0.25">
      <c r="A247" s="72"/>
      <c r="B247" s="41"/>
      <c r="C247" s="23" t="s">
        <v>17</v>
      </c>
      <c r="D247" s="23"/>
      <c r="E247" s="35">
        <f t="shared" ref="E247:F249" si="50">E252+E257+E262+E267</f>
        <v>0</v>
      </c>
      <c r="F247" s="35">
        <f t="shared" si="50"/>
        <v>0</v>
      </c>
      <c r="G247" s="36">
        <f t="shared" ref="G247:G249" si="51">G252+G257+G262+G267+G272+G277</f>
        <v>0</v>
      </c>
      <c r="H247" s="36">
        <f t="shared" ref="H247:I250" si="52">H252+H257+H262+H267</f>
        <v>0</v>
      </c>
      <c r="I247" s="36">
        <f t="shared" si="52"/>
        <v>0</v>
      </c>
      <c r="J247" s="28">
        <f t="shared" si="38"/>
        <v>0</v>
      </c>
      <c r="K247" s="23"/>
    </row>
    <row r="248" spans="1:11" x14ac:dyDescent="0.25">
      <c r="A248" s="72"/>
      <c r="B248" s="41"/>
      <c r="C248" s="23" t="s">
        <v>18</v>
      </c>
      <c r="D248" s="23"/>
      <c r="E248" s="35">
        <f t="shared" si="50"/>
        <v>3986.7999999999997</v>
      </c>
      <c r="F248" s="35">
        <f t="shared" si="50"/>
        <v>4092.1000000000004</v>
      </c>
      <c r="G248" s="36">
        <f t="shared" si="51"/>
        <v>1509.7</v>
      </c>
      <c r="H248" s="36">
        <f t="shared" si="52"/>
        <v>0</v>
      </c>
      <c r="I248" s="36">
        <f t="shared" si="52"/>
        <v>0</v>
      </c>
      <c r="J248" s="28">
        <f t="shared" si="38"/>
        <v>5601.8</v>
      </c>
      <c r="K248" s="23"/>
    </row>
    <row r="249" spans="1:11" x14ac:dyDescent="0.25">
      <c r="A249" s="72"/>
      <c r="B249" s="41"/>
      <c r="C249" s="23" t="s">
        <v>48</v>
      </c>
      <c r="D249" s="23"/>
      <c r="E249" s="35">
        <f t="shared" si="50"/>
        <v>1312.8</v>
      </c>
      <c r="F249" s="35">
        <f t="shared" si="50"/>
        <v>2783.4</v>
      </c>
      <c r="G249" s="36">
        <f t="shared" si="51"/>
        <v>0</v>
      </c>
      <c r="H249" s="36">
        <f t="shared" si="52"/>
        <v>0</v>
      </c>
      <c r="I249" s="36">
        <f t="shared" si="52"/>
        <v>0</v>
      </c>
      <c r="J249" s="28">
        <f t="shared" si="38"/>
        <v>2783.4</v>
      </c>
      <c r="K249" s="23"/>
    </row>
    <row r="250" spans="1:11" x14ac:dyDescent="0.25">
      <c r="A250" s="72"/>
      <c r="B250" s="43"/>
      <c r="C250" s="23" t="s">
        <v>20</v>
      </c>
      <c r="D250" s="23" t="s">
        <v>15</v>
      </c>
      <c r="E250" s="35">
        <f>E255+E260+E265+E270</f>
        <v>2764.3</v>
      </c>
      <c r="F250" s="35">
        <f>F255+F260+F265+F270</f>
        <v>25216.5</v>
      </c>
      <c r="G250" s="36">
        <f>G255+G260+G265+G270+G275+G280</f>
        <v>15186.6</v>
      </c>
      <c r="H250" s="36">
        <f t="shared" si="52"/>
        <v>16150.2</v>
      </c>
      <c r="I250" s="36">
        <f t="shared" si="52"/>
        <v>16302.1</v>
      </c>
      <c r="J250" s="28">
        <f t="shared" si="38"/>
        <v>72855.400000000009</v>
      </c>
      <c r="K250" s="23"/>
    </row>
    <row r="251" spans="1:11" ht="13.2" customHeight="1" x14ac:dyDescent="0.25">
      <c r="A251" s="87" t="s">
        <v>92</v>
      </c>
      <c r="B251" s="88" t="s">
        <v>93</v>
      </c>
      <c r="C251" s="27" t="s">
        <v>14</v>
      </c>
      <c r="D251" s="27" t="s">
        <v>15</v>
      </c>
      <c r="E251" s="35"/>
      <c r="F251" s="28">
        <f>SUM(F252:F255)</f>
        <v>1671.1</v>
      </c>
      <c r="G251" s="29">
        <f t="shared" ref="G251:I251" si="53">SUM(G252:G255)</f>
        <v>0</v>
      </c>
      <c r="H251" s="29">
        <f t="shared" si="53"/>
        <v>0</v>
      </c>
      <c r="I251" s="29">
        <f t="shared" si="53"/>
        <v>0</v>
      </c>
      <c r="J251" s="28">
        <f t="shared" si="38"/>
        <v>1671.1</v>
      </c>
      <c r="K251" s="23"/>
    </row>
    <row r="252" spans="1:11" x14ac:dyDescent="0.25">
      <c r="A252" s="89"/>
      <c r="B252" s="90"/>
      <c r="C252" s="23" t="s">
        <v>17</v>
      </c>
      <c r="D252" s="23"/>
      <c r="E252" s="35"/>
      <c r="F252" s="35"/>
      <c r="G252" s="36"/>
      <c r="H252" s="35"/>
      <c r="I252" s="35"/>
      <c r="J252" s="28">
        <f t="shared" si="38"/>
        <v>0</v>
      </c>
      <c r="K252" s="23"/>
    </row>
    <row r="253" spans="1:11" x14ac:dyDescent="0.25">
      <c r="A253" s="89"/>
      <c r="B253" s="90"/>
      <c r="C253" s="23" t="s">
        <v>18</v>
      </c>
      <c r="D253" s="23"/>
      <c r="E253" s="35"/>
      <c r="F253" s="35">
        <v>448.4</v>
      </c>
      <c r="G253" s="36"/>
      <c r="H253" s="35"/>
      <c r="I253" s="35"/>
      <c r="J253" s="28">
        <f t="shared" si="38"/>
        <v>448.4</v>
      </c>
      <c r="K253" s="23"/>
    </row>
    <row r="254" spans="1:11" x14ac:dyDescent="0.25">
      <c r="A254" s="89"/>
      <c r="B254" s="90"/>
      <c r="C254" s="23" t="s">
        <v>48</v>
      </c>
      <c r="D254" s="23"/>
      <c r="E254" s="35"/>
      <c r="F254" s="35"/>
      <c r="G254" s="36"/>
      <c r="H254" s="35"/>
      <c r="I254" s="35"/>
      <c r="J254" s="28">
        <f t="shared" si="38"/>
        <v>0</v>
      </c>
      <c r="K254" s="23"/>
    </row>
    <row r="255" spans="1:11" ht="19.8" customHeight="1" x14ac:dyDescent="0.25">
      <c r="A255" s="91"/>
      <c r="B255" s="92"/>
      <c r="C255" s="23" t="s">
        <v>20</v>
      </c>
      <c r="D255" s="23" t="s">
        <v>15</v>
      </c>
      <c r="E255" s="35"/>
      <c r="F255" s="35">
        <v>1222.7</v>
      </c>
      <c r="G255" s="36"/>
      <c r="H255" s="35"/>
      <c r="I255" s="35"/>
      <c r="J255" s="28">
        <f t="shared" si="38"/>
        <v>1222.7</v>
      </c>
      <c r="K255" s="23"/>
    </row>
    <row r="256" spans="1:11" ht="14.4" customHeight="1" x14ac:dyDescent="0.25">
      <c r="A256" s="87" t="s">
        <v>94</v>
      </c>
      <c r="B256" s="88" t="s">
        <v>95</v>
      </c>
      <c r="C256" s="27" t="s">
        <v>14</v>
      </c>
      <c r="D256" s="27" t="s">
        <v>15</v>
      </c>
      <c r="E256" s="28">
        <f>SUM(E257:E260)</f>
        <v>3279.5</v>
      </c>
      <c r="F256" s="28">
        <f>SUM(F257:F260)</f>
        <v>2903.8</v>
      </c>
      <c r="G256" s="29">
        <f>SUM(G257:G260)</f>
        <v>0</v>
      </c>
      <c r="H256" s="28">
        <f>SUM(H257:H260)</f>
        <v>0</v>
      </c>
      <c r="I256" s="28"/>
      <c r="J256" s="28">
        <f t="shared" si="38"/>
        <v>2903.8</v>
      </c>
      <c r="K256" s="23"/>
    </row>
    <row r="257" spans="1:11" x14ac:dyDescent="0.25">
      <c r="A257" s="89"/>
      <c r="B257" s="90"/>
      <c r="C257" s="23" t="s">
        <v>17</v>
      </c>
      <c r="D257" s="23"/>
      <c r="E257" s="35"/>
      <c r="F257" s="35"/>
      <c r="G257" s="36"/>
      <c r="H257" s="35"/>
      <c r="I257" s="35"/>
      <c r="J257" s="28">
        <f t="shared" si="38"/>
        <v>0</v>
      </c>
      <c r="K257" s="23"/>
    </row>
    <row r="258" spans="1:11" x14ac:dyDescent="0.25">
      <c r="A258" s="89"/>
      <c r="B258" s="90"/>
      <c r="C258" s="23" t="s">
        <v>18</v>
      </c>
      <c r="D258" s="23"/>
      <c r="E258" s="35">
        <v>2918.7</v>
      </c>
      <c r="F258" s="35">
        <v>2584.4</v>
      </c>
      <c r="G258" s="36"/>
      <c r="H258" s="35"/>
      <c r="I258" s="35"/>
      <c r="J258" s="28">
        <f t="shared" si="38"/>
        <v>2584.4</v>
      </c>
      <c r="K258" s="23"/>
    </row>
    <row r="259" spans="1:11" x14ac:dyDescent="0.25">
      <c r="A259" s="89"/>
      <c r="B259" s="90"/>
      <c r="C259" s="23" t="s">
        <v>48</v>
      </c>
      <c r="D259" s="23"/>
      <c r="E259" s="35"/>
      <c r="F259" s="35"/>
      <c r="G259" s="36"/>
      <c r="H259" s="35"/>
      <c r="I259" s="35"/>
      <c r="J259" s="28">
        <f t="shared" si="38"/>
        <v>0</v>
      </c>
      <c r="K259" s="23"/>
    </row>
    <row r="260" spans="1:11" x14ac:dyDescent="0.25">
      <c r="A260" s="91"/>
      <c r="B260" s="92"/>
      <c r="C260" s="23" t="s">
        <v>20</v>
      </c>
      <c r="D260" s="23" t="s">
        <v>15</v>
      </c>
      <c r="E260" s="35">
        <v>360.8</v>
      </c>
      <c r="F260" s="35">
        <v>319.39999999999998</v>
      </c>
      <c r="G260" s="36"/>
      <c r="H260" s="35"/>
      <c r="I260" s="35"/>
      <c r="J260" s="28">
        <f t="shared" si="38"/>
        <v>319.39999999999998</v>
      </c>
      <c r="K260" s="23"/>
    </row>
    <row r="261" spans="1:11" ht="13.2" customHeight="1" x14ac:dyDescent="0.25">
      <c r="A261" s="87" t="s">
        <v>96</v>
      </c>
      <c r="B261" s="88" t="s">
        <v>97</v>
      </c>
      <c r="C261" s="27" t="s">
        <v>14</v>
      </c>
      <c r="D261" s="27" t="s">
        <v>15</v>
      </c>
      <c r="E261" s="28">
        <f>SUM(E262:E265)</f>
        <v>1999.1</v>
      </c>
      <c r="F261" s="28">
        <f>SUM(F262:F265)</f>
        <v>4866</v>
      </c>
      <c r="G261" s="29">
        <f>SUM(G262:G265)</f>
        <v>0</v>
      </c>
      <c r="H261" s="28">
        <f>SUM(H262:H265)</f>
        <v>0</v>
      </c>
      <c r="I261" s="28"/>
      <c r="J261" s="28">
        <f t="shared" si="38"/>
        <v>4866</v>
      </c>
      <c r="K261" s="23"/>
    </row>
    <row r="262" spans="1:11" x14ac:dyDescent="0.25">
      <c r="A262" s="89"/>
      <c r="B262" s="90"/>
      <c r="C262" s="23" t="s">
        <v>17</v>
      </c>
      <c r="D262" s="23"/>
      <c r="E262" s="69"/>
      <c r="F262" s="69"/>
      <c r="G262" s="86"/>
      <c r="H262" s="69"/>
      <c r="I262" s="69"/>
      <c r="J262" s="28">
        <f t="shared" si="38"/>
        <v>0</v>
      </c>
      <c r="K262" s="23"/>
    </row>
    <row r="263" spans="1:11" x14ac:dyDescent="0.25">
      <c r="A263" s="89"/>
      <c r="B263" s="90"/>
      <c r="C263" s="23" t="s">
        <v>18</v>
      </c>
      <c r="D263" s="23"/>
      <c r="E263" s="69">
        <v>1068.0999999999999</v>
      </c>
      <c r="F263" s="69">
        <v>1059.3</v>
      </c>
      <c r="G263" s="86"/>
      <c r="H263" s="69"/>
      <c r="I263" s="69"/>
      <c r="J263" s="28">
        <f t="shared" si="38"/>
        <v>1059.3</v>
      </c>
      <c r="K263" s="23"/>
    </row>
    <row r="264" spans="1:11" x14ac:dyDescent="0.25">
      <c r="A264" s="89"/>
      <c r="B264" s="90"/>
      <c r="C264" s="23" t="s">
        <v>48</v>
      </c>
      <c r="D264" s="23"/>
      <c r="E264" s="69"/>
      <c r="F264" s="69"/>
      <c r="G264" s="86"/>
      <c r="H264" s="69"/>
      <c r="I264" s="69"/>
      <c r="J264" s="28">
        <f t="shared" ref="J264:J327" si="54">SUM(F264:I264)</f>
        <v>0</v>
      </c>
      <c r="K264" s="23"/>
    </row>
    <row r="265" spans="1:11" x14ac:dyDescent="0.25">
      <c r="A265" s="91"/>
      <c r="B265" s="92"/>
      <c r="C265" s="23" t="s">
        <v>20</v>
      </c>
      <c r="D265" s="23" t="s">
        <v>15</v>
      </c>
      <c r="E265" s="35">
        <v>931</v>
      </c>
      <c r="F265" s="35">
        <v>3806.7</v>
      </c>
      <c r="G265" s="36"/>
      <c r="H265" s="35"/>
      <c r="I265" s="35"/>
      <c r="J265" s="28">
        <f t="shared" si="54"/>
        <v>3806.7</v>
      </c>
      <c r="K265" s="23"/>
    </row>
    <row r="266" spans="1:11" ht="13.2" customHeight="1" x14ac:dyDescent="0.25">
      <c r="A266" s="87" t="s">
        <v>98</v>
      </c>
      <c r="B266" s="88" t="s">
        <v>99</v>
      </c>
      <c r="C266" s="27" t="s">
        <v>14</v>
      </c>
      <c r="D266" s="27" t="s">
        <v>15</v>
      </c>
      <c r="E266" s="75">
        <f>SUM(E267:E270)</f>
        <v>2785.3</v>
      </c>
      <c r="F266" s="75">
        <f t="shared" ref="F266:I266" si="55">SUM(F267:F270)</f>
        <v>22651.100000000002</v>
      </c>
      <c r="G266" s="93">
        <f t="shared" si="55"/>
        <v>15000</v>
      </c>
      <c r="H266" s="75">
        <f t="shared" si="55"/>
        <v>16150.2</v>
      </c>
      <c r="I266" s="75">
        <f t="shared" si="55"/>
        <v>16302.1</v>
      </c>
      <c r="J266" s="28">
        <f t="shared" si="54"/>
        <v>70103.400000000009</v>
      </c>
      <c r="K266" s="23"/>
    </row>
    <row r="267" spans="1:11" x14ac:dyDescent="0.25">
      <c r="A267" s="89"/>
      <c r="B267" s="90"/>
      <c r="C267" s="23" t="s">
        <v>17</v>
      </c>
      <c r="D267" s="23"/>
      <c r="E267" s="69"/>
      <c r="F267" s="69"/>
      <c r="G267" s="86"/>
      <c r="H267" s="69"/>
      <c r="I267" s="69"/>
      <c r="J267" s="28">
        <f t="shared" si="54"/>
        <v>0</v>
      </c>
      <c r="K267" s="23"/>
    </row>
    <row r="268" spans="1:11" x14ac:dyDescent="0.25">
      <c r="A268" s="89"/>
      <c r="B268" s="90"/>
      <c r="C268" s="23" t="s">
        <v>18</v>
      </c>
      <c r="D268" s="23"/>
      <c r="E268" s="69"/>
      <c r="F268" s="69"/>
      <c r="G268" s="86"/>
      <c r="H268" s="69"/>
      <c r="I268" s="69"/>
      <c r="J268" s="28">
        <f t="shared" si="54"/>
        <v>0</v>
      </c>
      <c r="K268" s="23"/>
    </row>
    <row r="269" spans="1:11" x14ac:dyDescent="0.25">
      <c r="A269" s="89"/>
      <c r="B269" s="90"/>
      <c r="C269" s="23" t="s">
        <v>48</v>
      </c>
      <c r="D269" s="23"/>
      <c r="E269" s="69">
        <v>1312.8</v>
      </c>
      <c r="F269" s="69">
        <v>2783.4</v>
      </c>
      <c r="G269" s="86"/>
      <c r="H269" s="69"/>
      <c r="I269" s="69"/>
      <c r="J269" s="28">
        <f t="shared" si="54"/>
        <v>2783.4</v>
      </c>
      <c r="K269" s="23"/>
    </row>
    <row r="270" spans="1:11" ht="15" customHeight="1" x14ac:dyDescent="0.25">
      <c r="A270" s="91"/>
      <c r="B270" s="92"/>
      <c r="C270" s="23" t="s">
        <v>20</v>
      </c>
      <c r="D270" s="23" t="s">
        <v>15</v>
      </c>
      <c r="E270" s="69">
        <v>1472.5</v>
      </c>
      <c r="F270" s="69">
        <v>19867.7</v>
      </c>
      <c r="G270" s="86">
        <v>15000</v>
      </c>
      <c r="H270" s="69">
        <v>16150.2</v>
      </c>
      <c r="I270" s="69">
        <v>16302.1</v>
      </c>
      <c r="J270" s="28">
        <f t="shared" si="54"/>
        <v>67320</v>
      </c>
      <c r="K270" s="23"/>
    </row>
    <row r="271" spans="1:11" ht="15" customHeight="1" x14ac:dyDescent="0.25">
      <c r="A271" s="87" t="s">
        <v>100</v>
      </c>
      <c r="B271" s="88" t="s">
        <v>101</v>
      </c>
      <c r="C271" s="27" t="s">
        <v>14</v>
      </c>
      <c r="D271" s="27" t="s">
        <v>15</v>
      </c>
      <c r="E271" s="69"/>
      <c r="F271" s="69"/>
      <c r="G271" s="93">
        <f>SUM(G272:G275)</f>
        <v>511</v>
      </c>
      <c r="H271" s="93">
        <f t="shared" ref="H271:I271" si="56">SUM(H272:H275)</f>
        <v>0</v>
      </c>
      <c r="I271" s="93">
        <f t="shared" si="56"/>
        <v>0</v>
      </c>
      <c r="J271" s="28">
        <f t="shared" si="54"/>
        <v>511</v>
      </c>
      <c r="K271" s="23"/>
    </row>
    <row r="272" spans="1:11" ht="15" customHeight="1" x14ac:dyDescent="0.25">
      <c r="A272" s="89"/>
      <c r="B272" s="90"/>
      <c r="C272" s="23" t="s">
        <v>17</v>
      </c>
      <c r="D272" s="23"/>
      <c r="E272" s="69"/>
      <c r="F272" s="69"/>
      <c r="G272" s="86"/>
      <c r="H272" s="69"/>
      <c r="I272" s="69"/>
      <c r="J272" s="28">
        <f t="shared" si="54"/>
        <v>0</v>
      </c>
      <c r="K272" s="23"/>
    </row>
    <row r="273" spans="1:11" ht="15" customHeight="1" x14ac:dyDescent="0.25">
      <c r="A273" s="89"/>
      <c r="B273" s="90"/>
      <c r="C273" s="23" t="s">
        <v>18</v>
      </c>
      <c r="D273" s="23"/>
      <c r="E273" s="69"/>
      <c r="F273" s="69"/>
      <c r="G273" s="36">
        <v>454.8</v>
      </c>
      <c r="H273" s="69"/>
      <c r="I273" s="69"/>
      <c r="J273" s="28">
        <f t="shared" si="54"/>
        <v>454.8</v>
      </c>
      <c r="K273" s="23"/>
    </row>
    <row r="274" spans="1:11" ht="15" customHeight="1" x14ac:dyDescent="0.25">
      <c r="A274" s="89"/>
      <c r="B274" s="90"/>
      <c r="C274" s="23" t="s">
        <v>48</v>
      </c>
      <c r="D274" s="23"/>
      <c r="E274" s="69"/>
      <c r="F274" s="69"/>
      <c r="G274" s="36"/>
      <c r="H274" s="69"/>
      <c r="I274" s="69"/>
      <c r="J274" s="28">
        <f t="shared" si="54"/>
        <v>0</v>
      </c>
      <c r="K274" s="23"/>
    </row>
    <row r="275" spans="1:11" ht="27.6" customHeight="1" x14ac:dyDescent="0.25">
      <c r="A275" s="91"/>
      <c r="B275" s="92"/>
      <c r="C275" s="23" t="s">
        <v>20</v>
      </c>
      <c r="D275" s="23" t="s">
        <v>15</v>
      </c>
      <c r="E275" s="69"/>
      <c r="F275" s="69"/>
      <c r="G275" s="36">
        <v>56.2</v>
      </c>
      <c r="H275" s="69"/>
      <c r="I275" s="69"/>
      <c r="J275" s="28">
        <f t="shared" si="54"/>
        <v>56.2</v>
      </c>
      <c r="K275" s="23"/>
    </row>
    <row r="276" spans="1:11" x14ac:dyDescent="0.25">
      <c r="A276" s="87" t="s">
        <v>102</v>
      </c>
      <c r="B276" s="88" t="s">
        <v>97</v>
      </c>
      <c r="C276" s="27" t="s">
        <v>14</v>
      </c>
      <c r="D276" s="27" t="s">
        <v>15</v>
      </c>
      <c r="E276" s="69"/>
      <c r="F276" s="69"/>
      <c r="G276" s="29">
        <f>SUM(G277:G280)</f>
        <v>1185.3000000000002</v>
      </c>
      <c r="H276" s="29">
        <f t="shared" ref="H276:I276" si="57">SUM(H277:H280)</f>
        <v>0</v>
      </c>
      <c r="I276" s="29">
        <f t="shared" si="57"/>
        <v>0</v>
      </c>
      <c r="J276" s="28">
        <f t="shared" si="54"/>
        <v>1185.3000000000002</v>
      </c>
      <c r="K276" s="23"/>
    </row>
    <row r="277" spans="1:11" x14ac:dyDescent="0.25">
      <c r="A277" s="89"/>
      <c r="B277" s="90"/>
      <c r="C277" s="23" t="s">
        <v>17</v>
      </c>
      <c r="D277" s="23"/>
      <c r="E277" s="69"/>
      <c r="F277" s="69"/>
      <c r="G277" s="86"/>
      <c r="H277" s="69"/>
      <c r="I277" s="69"/>
      <c r="J277" s="28">
        <f t="shared" si="54"/>
        <v>0</v>
      </c>
      <c r="K277" s="23"/>
    </row>
    <row r="278" spans="1:11" x14ac:dyDescent="0.25">
      <c r="A278" s="89"/>
      <c r="B278" s="90"/>
      <c r="C278" s="23" t="s">
        <v>18</v>
      </c>
      <c r="D278" s="23"/>
      <c r="E278" s="69"/>
      <c r="F278" s="69"/>
      <c r="G278" s="86">
        <v>1054.9000000000001</v>
      </c>
      <c r="H278" s="69"/>
      <c r="I278" s="69"/>
      <c r="J278" s="28">
        <f t="shared" si="54"/>
        <v>1054.9000000000001</v>
      </c>
      <c r="K278" s="23"/>
    </row>
    <row r="279" spans="1:11" x14ac:dyDescent="0.25">
      <c r="A279" s="89"/>
      <c r="B279" s="90"/>
      <c r="C279" s="23" t="s">
        <v>48</v>
      </c>
      <c r="D279" s="23"/>
      <c r="E279" s="69"/>
      <c r="F279" s="69"/>
      <c r="G279" s="86"/>
      <c r="H279" s="69"/>
      <c r="I279" s="69"/>
      <c r="J279" s="28">
        <f t="shared" si="54"/>
        <v>0</v>
      </c>
      <c r="K279" s="23"/>
    </row>
    <row r="280" spans="1:11" ht="24.6" customHeight="1" x14ac:dyDescent="0.25">
      <c r="A280" s="91"/>
      <c r="B280" s="92"/>
      <c r="C280" s="23" t="s">
        <v>20</v>
      </c>
      <c r="D280" s="23" t="s">
        <v>15</v>
      </c>
      <c r="E280" s="69"/>
      <c r="F280" s="69"/>
      <c r="G280" s="36">
        <v>130.4</v>
      </c>
      <c r="H280" s="69"/>
      <c r="I280" s="69"/>
      <c r="J280" s="28">
        <f t="shared" si="54"/>
        <v>130.4</v>
      </c>
      <c r="K280" s="23"/>
    </row>
    <row r="281" spans="1:11" ht="13.2" customHeight="1" x14ac:dyDescent="0.25">
      <c r="A281" s="72" t="s">
        <v>58</v>
      </c>
      <c r="B281" s="39" t="s">
        <v>103</v>
      </c>
      <c r="C281" s="27" t="s">
        <v>14</v>
      </c>
      <c r="D281" s="27" t="s">
        <v>15</v>
      </c>
      <c r="E281" s="28">
        <v>0</v>
      </c>
      <c r="F281" s="28">
        <f>SUM(F282:F285)</f>
        <v>4893.7</v>
      </c>
      <c r="G281" s="29">
        <f t="shared" ref="G281:I281" si="58">SUM(G282:G285)</f>
        <v>0</v>
      </c>
      <c r="H281" s="29">
        <f t="shared" si="58"/>
        <v>0</v>
      </c>
      <c r="I281" s="29">
        <f t="shared" si="58"/>
        <v>0</v>
      </c>
      <c r="J281" s="28">
        <f t="shared" si="54"/>
        <v>4893.7</v>
      </c>
      <c r="K281" s="31"/>
    </row>
    <row r="282" spans="1:11" x14ac:dyDescent="0.25">
      <c r="A282" s="72"/>
      <c r="B282" s="41"/>
      <c r="C282" s="23" t="s">
        <v>17</v>
      </c>
      <c r="D282" s="23"/>
      <c r="E282" s="35"/>
      <c r="F282" s="35">
        <f t="shared" ref="F282:H285" si="59">F287</f>
        <v>0</v>
      </c>
      <c r="G282" s="36">
        <f t="shared" si="59"/>
        <v>0</v>
      </c>
      <c r="H282" s="35">
        <f t="shared" si="59"/>
        <v>0</v>
      </c>
      <c r="I282" s="35"/>
      <c r="J282" s="28">
        <f t="shared" si="54"/>
        <v>0</v>
      </c>
      <c r="K282" s="31"/>
    </row>
    <row r="283" spans="1:11" x14ac:dyDescent="0.25">
      <c r="A283" s="72"/>
      <c r="B283" s="41"/>
      <c r="C283" s="23" t="s">
        <v>18</v>
      </c>
      <c r="D283" s="23"/>
      <c r="E283" s="35"/>
      <c r="F283" s="35">
        <f t="shared" si="59"/>
        <v>4355.3999999999996</v>
      </c>
      <c r="G283" s="36">
        <f t="shared" si="59"/>
        <v>0</v>
      </c>
      <c r="H283" s="35">
        <f t="shared" si="59"/>
        <v>0</v>
      </c>
      <c r="I283" s="35"/>
      <c r="J283" s="28">
        <f t="shared" si="54"/>
        <v>4355.3999999999996</v>
      </c>
      <c r="K283" s="31"/>
    </row>
    <row r="284" spans="1:11" x14ac:dyDescent="0.25">
      <c r="A284" s="72"/>
      <c r="B284" s="41"/>
      <c r="C284" s="23" t="s">
        <v>48</v>
      </c>
      <c r="D284" s="23"/>
      <c r="E284" s="35"/>
      <c r="F284" s="35">
        <f t="shared" si="59"/>
        <v>0</v>
      </c>
      <c r="G284" s="36">
        <f t="shared" si="59"/>
        <v>0</v>
      </c>
      <c r="H284" s="35">
        <f t="shared" si="59"/>
        <v>0</v>
      </c>
      <c r="I284" s="35"/>
      <c r="J284" s="28">
        <f t="shared" si="54"/>
        <v>0</v>
      </c>
      <c r="K284" s="31"/>
    </row>
    <row r="285" spans="1:11" ht="13.8" customHeight="1" x14ac:dyDescent="0.25">
      <c r="A285" s="72"/>
      <c r="B285" s="43"/>
      <c r="C285" s="23" t="s">
        <v>20</v>
      </c>
      <c r="D285" s="23" t="s">
        <v>15</v>
      </c>
      <c r="E285" s="35"/>
      <c r="F285" s="35">
        <f>F290</f>
        <v>538.29999999999995</v>
      </c>
      <c r="G285" s="36">
        <f t="shared" si="59"/>
        <v>0</v>
      </c>
      <c r="H285" s="35">
        <f t="shared" si="59"/>
        <v>0</v>
      </c>
      <c r="I285" s="35"/>
      <c r="J285" s="28">
        <f t="shared" si="54"/>
        <v>538.29999999999995</v>
      </c>
      <c r="K285" s="31"/>
    </row>
    <row r="286" spans="1:11" x14ac:dyDescent="0.25">
      <c r="A286" s="94" t="s">
        <v>104</v>
      </c>
      <c r="B286" s="39" t="s">
        <v>105</v>
      </c>
      <c r="C286" s="27" t="s">
        <v>14</v>
      </c>
      <c r="D286" s="27" t="s">
        <v>15</v>
      </c>
      <c r="E286" s="28"/>
      <c r="F286" s="28">
        <f>SUM(F287:F290)</f>
        <v>4893.7</v>
      </c>
      <c r="G286" s="29"/>
      <c r="H286" s="28"/>
      <c r="I286" s="28"/>
      <c r="J286" s="28">
        <f t="shared" si="54"/>
        <v>4893.7</v>
      </c>
      <c r="K286" s="31"/>
    </row>
    <row r="287" spans="1:11" x14ac:dyDescent="0.25">
      <c r="A287" s="94"/>
      <c r="B287" s="41"/>
      <c r="C287" s="23" t="s">
        <v>17</v>
      </c>
      <c r="D287" s="23"/>
      <c r="E287" s="35"/>
      <c r="F287" s="35"/>
      <c r="G287" s="36"/>
      <c r="H287" s="35"/>
      <c r="I287" s="35"/>
      <c r="J287" s="28">
        <f t="shared" si="54"/>
        <v>0</v>
      </c>
      <c r="K287" s="31"/>
    </row>
    <row r="288" spans="1:11" x14ac:dyDescent="0.25">
      <c r="A288" s="94"/>
      <c r="B288" s="41"/>
      <c r="C288" s="23" t="s">
        <v>18</v>
      </c>
      <c r="D288" s="23"/>
      <c r="E288" s="35"/>
      <c r="F288" s="35">
        <v>4355.3999999999996</v>
      </c>
      <c r="G288" s="36"/>
      <c r="H288" s="35"/>
      <c r="I288" s="35"/>
      <c r="J288" s="28">
        <f t="shared" si="54"/>
        <v>4355.3999999999996</v>
      </c>
      <c r="K288" s="31"/>
    </row>
    <row r="289" spans="1:11" x14ac:dyDescent="0.25">
      <c r="A289" s="94"/>
      <c r="B289" s="41"/>
      <c r="C289" s="23" t="s">
        <v>48</v>
      </c>
      <c r="D289" s="23"/>
      <c r="E289" s="35"/>
      <c r="F289" s="35"/>
      <c r="G289" s="36"/>
      <c r="H289" s="35"/>
      <c r="I289" s="35"/>
      <c r="J289" s="28">
        <f t="shared" si="54"/>
        <v>0</v>
      </c>
      <c r="K289" s="31"/>
    </row>
    <row r="290" spans="1:11" ht="29.4" customHeight="1" x14ac:dyDescent="0.25">
      <c r="A290" s="94"/>
      <c r="B290" s="43"/>
      <c r="C290" s="23" t="s">
        <v>20</v>
      </c>
      <c r="D290" s="23" t="s">
        <v>15</v>
      </c>
      <c r="E290" s="35"/>
      <c r="F290" s="35">
        <v>538.29999999999995</v>
      </c>
      <c r="G290" s="36"/>
      <c r="H290" s="35"/>
      <c r="I290" s="35"/>
      <c r="J290" s="28">
        <f t="shared" si="54"/>
        <v>538.29999999999995</v>
      </c>
      <c r="K290" s="31"/>
    </row>
    <row r="291" spans="1:11" ht="26.55" customHeight="1" x14ac:dyDescent="0.25">
      <c r="A291" s="95"/>
      <c r="B291" s="58" t="s">
        <v>106</v>
      </c>
      <c r="C291" s="52" t="s">
        <v>14</v>
      </c>
      <c r="D291" s="27" t="s">
        <v>15</v>
      </c>
      <c r="E291" s="96">
        <f>SUM(E292:E295)</f>
        <v>23787.888999999996</v>
      </c>
      <c r="F291" s="96">
        <f>SUM(F292:F295)</f>
        <v>1616.6</v>
      </c>
      <c r="G291" s="97">
        <f>SUM(G292:G295)</f>
        <v>4104.3999999999996</v>
      </c>
      <c r="H291" s="97">
        <f t="shared" ref="H291:I291" si="60">SUM(H292:H295)</f>
        <v>2400</v>
      </c>
      <c r="I291" s="97">
        <f t="shared" si="60"/>
        <v>2600</v>
      </c>
      <c r="J291" s="28">
        <f t="shared" si="54"/>
        <v>10721</v>
      </c>
      <c r="K291" s="55" t="s">
        <v>75</v>
      </c>
    </row>
    <row r="292" spans="1:11" ht="12.75" customHeight="1" x14ac:dyDescent="0.25">
      <c r="A292" s="98"/>
      <c r="B292" s="26"/>
      <c r="C292" s="27" t="s">
        <v>17</v>
      </c>
      <c r="D292" s="23"/>
      <c r="E292" s="99">
        <f t="shared" ref="E292:I295" si="61">E297+E338</f>
        <v>111.63500000000001</v>
      </c>
      <c r="F292" s="99">
        <f t="shared" si="61"/>
        <v>0</v>
      </c>
      <c r="G292" s="100">
        <f t="shared" si="61"/>
        <v>0</v>
      </c>
      <c r="H292" s="100">
        <f t="shared" si="61"/>
        <v>0</v>
      </c>
      <c r="I292" s="100">
        <f t="shared" si="61"/>
        <v>0</v>
      </c>
      <c r="J292" s="28">
        <f t="shared" si="54"/>
        <v>0</v>
      </c>
      <c r="K292" s="31"/>
    </row>
    <row r="293" spans="1:11" ht="12.75" customHeight="1" x14ac:dyDescent="0.25">
      <c r="A293" s="98"/>
      <c r="B293" s="26"/>
      <c r="C293" s="27" t="s">
        <v>18</v>
      </c>
      <c r="D293" s="23"/>
      <c r="E293" s="99">
        <f t="shared" si="61"/>
        <v>19650.481209999998</v>
      </c>
      <c r="F293" s="99">
        <f t="shared" si="61"/>
        <v>0</v>
      </c>
      <c r="G293" s="100">
        <f t="shared" si="61"/>
        <v>1835.9</v>
      </c>
      <c r="H293" s="100">
        <f t="shared" si="61"/>
        <v>0</v>
      </c>
      <c r="I293" s="100">
        <f t="shared" si="61"/>
        <v>0</v>
      </c>
      <c r="J293" s="28">
        <f t="shared" si="54"/>
        <v>1835.9</v>
      </c>
      <c r="K293" s="31"/>
    </row>
    <row r="294" spans="1:11" ht="15.75" customHeight="1" x14ac:dyDescent="0.25">
      <c r="A294" s="98"/>
      <c r="B294" s="26"/>
      <c r="C294" s="27" t="s">
        <v>48</v>
      </c>
      <c r="D294" s="23"/>
      <c r="E294" s="99">
        <f t="shared" si="61"/>
        <v>0</v>
      </c>
      <c r="F294" s="99">
        <f t="shared" si="61"/>
        <v>0</v>
      </c>
      <c r="G294" s="100">
        <f t="shared" si="61"/>
        <v>0</v>
      </c>
      <c r="H294" s="100">
        <f t="shared" si="61"/>
        <v>0</v>
      </c>
      <c r="I294" s="100">
        <f t="shared" si="61"/>
        <v>0</v>
      </c>
      <c r="J294" s="28">
        <f t="shared" si="54"/>
        <v>0</v>
      </c>
      <c r="K294" s="31"/>
    </row>
    <row r="295" spans="1:11" ht="12.6" customHeight="1" x14ac:dyDescent="0.25">
      <c r="A295" s="98"/>
      <c r="B295" s="26"/>
      <c r="C295" s="27" t="s">
        <v>20</v>
      </c>
      <c r="D295" s="23" t="s">
        <v>15</v>
      </c>
      <c r="E295" s="101">
        <f t="shared" si="61"/>
        <v>4025.77279</v>
      </c>
      <c r="F295" s="101">
        <f t="shared" si="61"/>
        <v>1616.6</v>
      </c>
      <c r="G295" s="102">
        <f t="shared" si="61"/>
        <v>2268.5</v>
      </c>
      <c r="H295" s="102">
        <f t="shared" si="61"/>
        <v>2400</v>
      </c>
      <c r="I295" s="102">
        <f t="shared" si="61"/>
        <v>2600</v>
      </c>
      <c r="J295" s="28">
        <f t="shared" si="54"/>
        <v>8885.1</v>
      </c>
      <c r="K295" s="31"/>
    </row>
    <row r="296" spans="1:11" ht="21" x14ac:dyDescent="0.25">
      <c r="A296" s="33">
        <v>1</v>
      </c>
      <c r="B296" s="103" t="s">
        <v>107</v>
      </c>
      <c r="C296" s="23" t="s">
        <v>14</v>
      </c>
      <c r="D296" s="27" t="s">
        <v>15</v>
      </c>
      <c r="E296" s="101">
        <f>SUM(E297:E300)</f>
        <v>9149.7890000000007</v>
      </c>
      <c r="F296" s="101">
        <f>SUM(F297:F300)</f>
        <v>864.6</v>
      </c>
      <c r="G296" s="102">
        <f>SUM(G297:G300)</f>
        <v>3304.4</v>
      </c>
      <c r="H296" s="102">
        <f t="shared" ref="H296:I296" si="62">SUM(H297:H300)</f>
        <v>1550</v>
      </c>
      <c r="I296" s="102">
        <f t="shared" si="62"/>
        <v>1700</v>
      </c>
      <c r="J296" s="28">
        <f t="shared" si="54"/>
        <v>7419</v>
      </c>
      <c r="K296" s="30" t="s">
        <v>75</v>
      </c>
    </row>
    <row r="297" spans="1:11" x14ac:dyDescent="0.25">
      <c r="A297" s="34"/>
      <c r="B297" s="51"/>
      <c r="C297" s="23" t="s">
        <v>17</v>
      </c>
      <c r="D297" s="23"/>
      <c r="E297" s="101">
        <f t="shared" ref="E297:E298" si="63">E302+E307+E312+E317+E322+E327+E333</f>
        <v>111.63500000000001</v>
      </c>
      <c r="F297" s="101">
        <f t="shared" ref="F297:I300" si="64">F302+F307+F312+F317+F322+F333</f>
        <v>0</v>
      </c>
      <c r="G297" s="102">
        <f t="shared" si="64"/>
        <v>0</v>
      </c>
      <c r="H297" s="102">
        <f t="shared" si="64"/>
        <v>0</v>
      </c>
      <c r="I297" s="102">
        <f t="shared" si="64"/>
        <v>0</v>
      </c>
      <c r="J297" s="28">
        <f t="shared" si="54"/>
        <v>0</v>
      </c>
      <c r="K297" s="31"/>
    </row>
    <row r="298" spans="1:11" x14ac:dyDescent="0.25">
      <c r="A298" s="34"/>
      <c r="B298" s="51"/>
      <c r="C298" s="23" t="s">
        <v>18</v>
      </c>
      <c r="D298" s="23"/>
      <c r="E298" s="101">
        <f t="shared" si="63"/>
        <v>7857.9812099999999</v>
      </c>
      <c r="F298" s="101">
        <f t="shared" si="64"/>
        <v>0</v>
      </c>
      <c r="G298" s="102">
        <f t="shared" si="64"/>
        <v>1835.9</v>
      </c>
      <c r="H298" s="102">
        <f t="shared" si="64"/>
        <v>0</v>
      </c>
      <c r="I298" s="102">
        <f t="shared" si="64"/>
        <v>0</v>
      </c>
      <c r="J298" s="28">
        <f t="shared" si="54"/>
        <v>1835.9</v>
      </c>
      <c r="K298" s="31"/>
    </row>
    <row r="299" spans="1:11" x14ac:dyDescent="0.25">
      <c r="A299" s="34"/>
      <c r="B299" s="51"/>
      <c r="C299" s="23" t="s">
        <v>37</v>
      </c>
      <c r="D299" s="23"/>
      <c r="E299" s="101">
        <f t="shared" ref="E299:E300" si="65">E304+E309+E314+E319+E324+E330+E335</f>
        <v>0</v>
      </c>
      <c r="F299" s="101">
        <f t="shared" si="64"/>
        <v>0</v>
      </c>
      <c r="G299" s="102">
        <f t="shared" si="64"/>
        <v>0</v>
      </c>
      <c r="H299" s="102">
        <f t="shared" si="64"/>
        <v>0</v>
      </c>
      <c r="I299" s="102">
        <f t="shared" si="64"/>
        <v>0</v>
      </c>
      <c r="J299" s="28">
        <f t="shared" si="54"/>
        <v>0</v>
      </c>
      <c r="K299" s="31"/>
    </row>
    <row r="300" spans="1:11" x14ac:dyDescent="0.25">
      <c r="A300" s="37"/>
      <c r="B300" s="56"/>
      <c r="C300" s="23" t="s">
        <v>20</v>
      </c>
      <c r="D300" s="23" t="s">
        <v>15</v>
      </c>
      <c r="E300" s="101">
        <f t="shared" si="65"/>
        <v>1180.1727900000001</v>
      </c>
      <c r="F300" s="101">
        <f>F305+F310+F315+F320+F325+F336</f>
        <v>864.6</v>
      </c>
      <c r="G300" s="102">
        <f t="shared" si="64"/>
        <v>1468.5</v>
      </c>
      <c r="H300" s="102">
        <f t="shared" si="64"/>
        <v>1550</v>
      </c>
      <c r="I300" s="102">
        <f t="shared" si="64"/>
        <v>1700</v>
      </c>
      <c r="J300" s="28">
        <f t="shared" si="54"/>
        <v>5583.1</v>
      </c>
      <c r="K300" s="31"/>
    </row>
    <row r="301" spans="1:11" x14ac:dyDescent="0.25">
      <c r="A301" s="38" t="s">
        <v>23</v>
      </c>
      <c r="B301" s="88" t="s">
        <v>108</v>
      </c>
      <c r="C301" s="23" t="s">
        <v>14</v>
      </c>
      <c r="D301" s="27" t="s">
        <v>15</v>
      </c>
      <c r="E301" s="101">
        <f>SUM(E302:E305)</f>
        <v>157.6</v>
      </c>
      <c r="F301" s="101">
        <f>SUM(F302:F305)</f>
        <v>92.6</v>
      </c>
      <c r="G301" s="102">
        <f>SUM(G302:G305)</f>
        <v>550</v>
      </c>
      <c r="H301" s="102">
        <f t="shared" ref="H301:I301" si="66">SUM(H302:H305)</f>
        <v>600</v>
      </c>
      <c r="I301" s="102">
        <f t="shared" si="66"/>
        <v>700</v>
      </c>
      <c r="J301" s="28">
        <f t="shared" si="54"/>
        <v>1942.6</v>
      </c>
      <c r="K301" s="31"/>
    </row>
    <row r="302" spans="1:11" x14ac:dyDescent="0.25">
      <c r="A302" s="40"/>
      <c r="B302" s="90"/>
      <c r="C302" s="23" t="s">
        <v>17</v>
      </c>
      <c r="D302" s="23"/>
      <c r="E302" s="104"/>
      <c r="F302" s="104"/>
      <c r="G302" s="105"/>
      <c r="H302" s="104"/>
      <c r="I302" s="104"/>
      <c r="J302" s="28">
        <f t="shared" si="54"/>
        <v>0</v>
      </c>
      <c r="K302" s="31"/>
    </row>
    <row r="303" spans="1:11" x14ac:dyDescent="0.25">
      <c r="A303" s="40"/>
      <c r="B303" s="90"/>
      <c r="C303" s="23" t="s">
        <v>18</v>
      </c>
      <c r="D303" s="23"/>
      <c r="E303" s="104"/>
      <c r="F303" s="104"/>
      <c r="G303" s="105"/>
      <c r="H303" s="104"/>
      <c r="I303" s="104"/>
      <c r="J303" s="28">
        <f t="shared" si="54"/>
        <v>0</v>
      </c>
      <c r="K303" s="31"/>
    </row>
    <row r="304" spans="1:11" ht="12.6" customHeight="1" x14ac:dyDescent="0.25">
      <c r="A304" s="40"/>
      <c r="B304" s="90"/>
      <c r="C304" s="23" t="s">
        <v>48</v>
      </c>
      <c r="D304" s="23"/>
      <c r="E304" s="104"/>
      <c r="F304" s="104"/>
      <c r="G304" s="105"/>
      <c r="H304" s="104"/>
      <c r="I304" s="104"/>
      <c r="J304" s="28">
        <f t="shared" si="54"/>
        <v>0</v>
      </c>
      <c r="K304" s="31"/>
    </row>
    <row r="305" spans="1:11" ht="13.5" customHeight="1" x14ac:dyDescent="0.25">
      <c r="A305" s="42"/>
      <c r="B305" s="92"/>
      <c r="C305" s="23" t="s">
        <v>20</v>
      </c>
      <c r="D305" s="23" t="s">
        <v>15</v>
      </c>
      <c r="E305" s="104">
        <v>157.6</v>
      </c>
      <c r="F305" s="104">
        <v>92.6</v>
      </c>
      <c r="G305" s="105">
        <v>550</v>
      </c>
      <c r="H305" s="104">
        <v>600</v>
      </c>
      <c r="I305" s="104">
        <v>700</v>
      </c>
      <c r="J305" s="28">
        <f t="shared" si="54"/>
        <v>1942.6</v>
      </c>
      <c r="K305" s="31"/>
    </row>
    <row r="306" spans="1:11" x14ac:dyDescent="0.25">
      <c r="A306" s="38" t="s">
        <v>25</v>
      </c>
      <c r="B306" s="88" t="s">
        <v>109</v>
      </c>
      <c r="C306" s="23" t="s">
        <v>14</v>
      </c>
      <c r="D306" s="27" t="s">
        <v>15</v>
      </c>
      <c r="E306" s="99">
        <f>SUM(E307:E310)</f>
        <v>801.3</v>
      </c>
      <c r="F306" s="99">
        <f>SUM(F307:F310)</f>
        <v>772</v>
      </c>
      <c r="G306" s="100">
        <f>SUM(G307:G310)</f>
        <v>900</v>
      </c>
      <c r="H306" s="100">
        <f t="shared" ref="H306:I306" si="67">SUM(H307:H310)</f>
        <v>950</v>
      </c>
      <c r="I306" s="100">
        <f t="shared" si="67"/>
        <v>1000</v>
      </c>
      <c r="J306" s="28">
        <f t="shared" si="54"/>
        <v>3622</v>
      </c>
      <c r="K306" s="31"/>
    </row>
    <row r="307" spans="1:11" x14ac:dyDescent="0.25">
      <c r="A307" s="40"/>
      <c r="B307" s="90"/>
      <c r="C307" s="23" t="s">
        <v>17</v>
      </c>
      <c r="D307" s="23"/>
      <c r="E307" s="104"/>
      <c r="F307" s="104"/>
      <c r="G307" s="105"/>
      <c r="H307" s="104"/>
      <c r="I307" s="104"/>
      <c r="J307" s="28">
        <f t="shared" si="54"/>
        <v>0</v>
      </c>
      <c r="K307" s="31"/>
    </row>
    <row r="308" spans="1:11" x14ac:dyDescent="0.25">
      <c r="A308" s="40"/>
      <c r="B308" s="90"/>
      <c r="C308" s="23" t="s">
        <v>18</v>
      </c>
      <c r="D308" s="23"/>
      <c r="E308" s="104"/>
      <c r="F308" s="104"/>
      <c r="G308" s="105"/>
      <c r="H308" s="104"/>
      <c r="I308" s="104"/>
      <c r="J308" s="28">
        <f t="shared" si="54"/>
        <v>0</v>
      </c>
      <c r="K308" s="31"/>
    </row>
    <row r="309" spans="1:11" x14ac:dyDescent="0.25">
      <c r="A309" s="40"/>
      <c r="B309" s="90"/>
      <c r="C309" s="23" t="s">
        <v>48</v>
      </c>
      <c r="D309" s="23"/>
      <c r="E309" s="104"/>
      <c r="F309" s="104"/>
      <c r="G309" s="105"/>
      <c r="H309" s="104"/>
      <c r="I309" s="104"/>
      <c r="J309" s="28">
        <f t="shared" si="54"/>
        <v>0</v>
      </c>
      <c r="K309" s="31"/>
    </row>
    <row r="310" spans="1:11" ht="12.75" customHeight="1" x14ac:dyDescent="0.25">
      <c r="A310" s="42"/>
      <c r="B310" s="92"/>
      <c r="C310" s="23" t="s">
        <v>20</v>
      </c>
      <c r="D310" s="23" t="s">
        <v>15</v>
      </c>
      <c r="E310" s="104">
        <v>801.3</v>
      </c>
      <c r="F310" s="104">
        <v>772</v>
      </c>
      <c r="G310" s="105">
        <v>900</v>
      </c>
      <c r="H310" s="104">
        <v>950</v>
      </c>
      <c r="I310" s="104">
        <v>1000</v>
      </c>
      <c r="J310" s="28">
        <f t="shared" si="54"/>
        <v>3622</v>
      </c>
      <c r="K310" s="31"/>
    </row>
    <row r="311" spans="1:11" x14ac:dyDescent="0.25">
      <c r="A311" s="38" t="s">
        <v>53</v>
      </c>
      <c r="B311" s="39" t="s">
        <v>110</v>
      </c>
      <c r="C311" s="23" t="s">
        <v>14</v>
      </c>
      <c r="D311" s="27" t="s">
        <v>15</v>
      </c>
      <c r="E311" s="106">
        <f>SUM(E312:E315)</f>
        <v>1393.3889999999999</v>
      </c>
      <c r="F311" s="99">
        <f>SUM(F312:F315)</f>
        <v>0</v>
      </c>
      <c r="G311" s="100"/>
      <c r="H311" s="99"/>
      <c r="I311" s="99"/>
      <c r="J311" s="28">
        <f t="shared" si="54"/>
        <v>0</v>
      </c>
      <c r="K311" s="31"/>
    </row>
    <row r="312" spans="1:11" x14ac:dyDescent="0.25">
      <c r="A312" s="40"/>
      <c r="B312" s="41"/>
      <c r="C312" s="23" t="s">
        <v>17</v>
      </c>
      <c r="D312" s="23"/>
      <c r="E312" s="107">
        <v>111.63500000000001</v>
      </c>
      <c r="F312" s="108"/>
      <c r="G312" s="105"/>
      <c r="H312" s="104"/>
      <c r="I312" s="104"/>
      <c r="J312" s="28">
        <f t="shared" si="54"/>
        <v>0</v>
      </c>
      <c r="K312" s="31"/>
    </row>
    <row r="313" spans="1:11" x14ac:dyDescent="0.25">
      <c r="A313" s="40"/>
      <c r="B313" s="41"/>
      <c r="C313" s="23" t="s">
        <v>18</v>
      </c>
      <c r="D313" s="23"/>
      <c r="E313" s="109">
        <v>1128.4812099999999</v>
      </c>
      <c r="F313" s="110"/>
      <c r="G313" s="105"/>
      <c r="H313" s="104"/>
      <c r="I313" s="104"/>
      <c r="J313" s="28">
        <f t="shared" si="54"/>
        <v>0</v>
      </c>
      <c r="K313" s="31"/>
    </row>
    <row r="314" spans="1:11" x14ac:dyDescent="0.25">
      <c r="A314" s="40"/>
      <c r="B314" s="41"/>
      <c r="C314" s="23" t="s">
        <v>48</v>
      </c>
      <c r="D314" s="23"/>
      <c r="E314" s="104"/>
      <c r="F314" s="104"/>
      <c r="G314" s="105"/>
      <c r="H314" s="104"/>
      <c r="I314" s="104"/>
      <c r="J314" s="28">
        <f t="shared" si="54"/>
        <v>0</v>
      </c>
      <c r="K314" s="31"/>
    </row>
    <row r="315" spans="1:11" x14ac:dyDescent="0.25">
      <c r="A315" s="42"/>
      <c r="B315" s="43"/>
      <c r="C315" s="23" t="s">
        <v>20</v>
      </c>
      <c r="D315" s="23" t="s">
        <v>15</v>
      </c>
      <c r="E315" s="111">
        <v>153.27278999999999</v>
      </c>
      <c r="F315" s="104"/>
      <c r="G315" s="105"/>
      <c r="H315" s="104"/>
      <c r="I315" s="104"/>
      <c r="J315" s="28">
        <f t="shared" si="54"/>
        <v>0</v>
      </c>
      <c r="K315" s="31"/>
    </row>
    <row r="316" spans="1:11" ht="13.2" customHeight="1" x14ac:dyDescent="0.25">
      <c r="A316" s="38" t="s">
        <v>55</v>
      </c>
      <c r="B316" s="39" t="s">
        <v>111</v>
      </c>
      <c r="C316" s="23" t="s">
        <v>14</v>
      </c>
      <c r="D316" s="27" t="s">
        <v>15</v>
      </c>
      <c r="E316" s="99">
        <f>SUM(E317:E320)</f>
        <v>6797.5</v>
      </c>
      <c r="F316" s="99">
        <f>SUM(F317:F320)</f>
        <v>0</v>
      </c>
      <c r="G316" s="100">
        <f>SUM(G317:G320)</f>
        <v>0</v>
      </c>
      <c r="H316" s="100">
        <f t="shared" ref="H316:I316" si="68">SUM(H317:H320)</f>
        <v>0</v>
      </c>
      <c r="I316" s="100">
        <f t="shared" si="68"/>
        <v>0</v>
      </c>
      <c r="J316" s="28">
        <f t="shared" si="54"/>
        <v>0</v>
      </c>
      <c r="K316" s="31"/>
    </row>
    <row r="317" spans="1:11" x14ac:dyDescent="0.25">
      <c r="A317" s="40"/>
      <c r="B317" s="41"/>
      <c r="C317" s="23" t="s">
        <v>17</v>
      </c>
      <c r="D317" s="23"/>
      <c r="E317" s="104"/>
      <c r="F317" s="104"/>
      <c r="G317" s="105"/>
      <c r="H317" s="104"/>
      <c r="I317" s="104"/>
      <c r="J317" s="28">
        <f t="shared" si="54"/>
        <v>0</v>
      </c>
      <c r="K317" s="31"/>
    </row>
    <row r="318" spans="1:11" x14ac:dyDescent="0.25">
      <c r="A318" s="40"/>
      <c r="B318" s="41"/>
      <c r="C318" s="23" t="s">
        <v>18</v>
      </c>
      <c r="D318" s="23"/>
      <c r="E318" s="104">
        <v>6729.5</v>
      </c>
      <c r="F318" s="104"/>
      <c r="G318" s="105"/>
      <c r="H318" s="104"/>
      <c r="I318" s="104"/>
      <c r="J318" s="28">
        <f t="shared" si="54"/>
        <v>0</v>
      </c>
      <c r="K318" s="31"/>
    </row>
    <row r="319" spans="1:11" x14ac:dyDescent="0.25">
      <c r="A319" s="40"/>
      <c r="B319" s="41"/>
      <c r="C319" s="23" t="s">
        <v>48</v>
      </c>
      <c r="D319" s="23"/>
      <c r="E319" s="104"/>
      <c r="F319" s="104"/>
      <c r="G319" s="105"/>
      <c r="H319" s="104"/>
      <c r="I319" s="104"/>
      <c r="J319" s="28">
        <f t="shared" si="54"/>
        <v>0</v>
      </c>
      <c r="K319" s="31"/>
    </row>
    <row r="320" spans="1:11" ht="13.8" customHeight="1" x14ac:dyDescent="0.25">
      <c r="A320" s="42"/>
      <c r="B320" s="43"/>
      <c r="C320" s="23" t="s">
        <v>20</v>
      </c>
      <c r="D320" s="23" t="s">
        <v>15</v>
      </c>
      <c r="E320" s="104">
        <v>68</v>
      </c>
      <c r="F320" s="104"/>
      <c r="G320" s="105"/>
      <c r="H320" s="104"/>
      <c r="I320" s="104"/>
      <c r="J320" s="28">
        <f t="shared" si="54"/>
        <v>0</v>
      </c>
      <c r="K320" s="31"/>
    </row>
    <row r="321" spans="1:11" ht="1.8" hidden="1" customHeight="1" x14ac:dyDescent="0.25">
      <c r="A321" s="38" t="s">
        <v>58</v>
      </c>
      <c r="B321" s="39" t="s">
        <v>112</v>
      </c>
      <c r="C321" s="23" t="s">
        <v>14</v>
      </c>
      <c r="D321" s="27" t="s">
        <v>113</v>
      </c>
      <c r="E321" s="99">
        <f>SUM(E322:E325)</f>
        <v>0</v>
      </c>
      <c r="F321" s="99">
        <f>SUM(F322:F325)</f>
        <v>0</v>
      </c>
      <c r="G321" s="100">
        <f>SUM(G322:G325)</f>
        <v>0</v>
      </c>
      <c r="H321" s="99">
        <f>SUM(H322:H325)</f>
        <v>0</v>
      </c>
      <c r="I321" s="99"/>
      <c r="J321" s="28">
        <f t="shared" si="54"/>
        <v>0</v>
      </c>
      <c r="K321" s="31"/>
    </row>
    <row r="322" spans="1:11" hidden="1" x14ac:dyDescent="0.25">
      <c r="A322" s="40"/>
      <c r="B322" s="41"/>
      <c r="C322" s="23" t="s">
        <v>17</v>
      </c>
      <c r="D322" s="23"/>
      <c r="E322" s="104"/>
      <c r="F322" s="104"/>
      <c r="G322" s="105"/>
      <c r="H322" s="104"/>
      <c r="I322" s="104"/>
      <c r="J322" s="28">
        <f t="shared" si="54"/>
        <v>0</v>
      </c>
      <c r="K322" s="31"/>
    </row>
    <row r="323" spans="1:11" hidden="1" x14ac:dyDescent="0.25">
      <c r="A323" s="40"/>
      <c r="B323" s="41"/>
      <c r="C323" s="23" t="s">
        <v>18</v>
      </c>
      <c r="D323" s="23"/>
      <c r="E323" s="104"/>
      <c r="F323" s="104"/>
      <c r="G323" s="105"/>
      <c r="H323" s="104"/>
      <c r="I323" s="104"/>
      <c r="J323" s="28">
        <f t="shared" si="54"/>
        <v>0</v>
      </c>
      <c r="K323" s="31"/>
    </row>
    <row r="324" spans="1:11" hidden="1" x14ac:dyDescent="0.25">
      <c r="A324" s="40"/>
      <c r="B324" s="41"/>
      <c r="C324" s="23" t="s">
        <v>48</v>
      </c>
      <c r="D324" s="23"/>
      <c r="E324" s="104"/>
      <c r="F324" s="104"/>
      <c r="G324" s="105"/>
      <c r="H324" s="104"/>
      <c r="I324" s="104"/>
      <c r="J324" s="28">
        <f t="shared" si="54"/>
        <v>0</v>
      </c>
      <c r="K324" s="31"/>
    </row>
    <row r="325" spans="1:11" ht="13.2" hidden="1" customHeight="1" x14ac:dyDescent="0.25">
      <c r="A325" s="42"/>
      <c r="B325" s="43"/>
      <c r="C325" s="23" t="s">
        <v>20</v>
      </c>
      <c r="D325" s="23" t="s">
        <v>113</v>
      </c>
      <c r="E325" s="104"/>
      <c r="F325" s="104"/>
      <c r="G325" s="105"/>
      <c r="H325" s="104"/>
      <c r="I325" s="104"/>
      <c r="J325" s="28">
        <f t="shared" si="54"/>
        <v>0</v>
      </c>
      <c r="K325" s="31"/>
    </row>
    <row r="326" spans="1:11" ht="0.6" hidden="1" customHeight="1" x14ac:dyDescent="0.25">
      <c r="A326" s="38" t="s">
        <v>60</v>
      </c>
      <c r="B326" s="39" t="s">
        <v>114</v>
      </c>
      <c r="C326" s="23" t="s">
        <v>14</v>
      </c>
      <c r="D326" s="27" t="s">
        <v>51</v>
      </c>
      <c r="E326" s="99">
        <f>SUM(E327:E331)</f>
        <v>0</v>
      </c>
      <c r="F326" s="99">
        <f t="shared" ref="F326:H326" si="69">SUM(F327:F331)</f>
        <v>0</v>
      </c>
      <c r="G326" s="100">
        <f t="shared" si="69"/>
        <v>0</v>
      </c>
      <c r="H326" s="99">
        <f t="shared" si="69"/>
        <v>0</v>
      </c>
      <c r="I326" s="99"/>
      <c r="J326" s="28">
        <f t="shared" si="54"/>
        <v>0</v>
      </c>
      <c r="K326" s="31"/>
    </row>
    <row r="327" spans="1:11" hidden="1" x14ac:dyDescent="0.25">
      <c r="A327" s="40"/>
      <c r="B327" s="41"/>
      <c r="C327" s="23" t="s">
        <v>17</v>
      </c>
      <c r="D327" s="23"/>
      <c r="E327" s="104"/>
      <c r="F327" s="104"/>
      <c r="G327" s="105"/>
      <c r="H327" s="104"/>
      <c r="I327" s="104"/>
      <c r="J327" s="28">
        <f t="shared" si="54"/>
        <v>0</v>
      </c>
      <c r="K327" s="31"/>
    </row>
    <row r="328" spans="1:11" hidden="1" x14ac:dyDescent="0.25">
      <c r="A328" s="40"/>
      <c r="B328" s="41"/>
      <c r="C328" s="23" t="s">
        <v>18</v>
      </c>
      <c r="D328" s="23"/>
      <c r="E328" s="104"/>
      <c r="F328" s="104"/>
      <c r="G328" s="105"/>
      <c r="H328" s="104"/>
      <c r="I328" s="104"/>
      <c r="J328" s="28">
        <f t="shared" ref="J328:J391" si="70">SUM(F328:I328)</f>
        <v>0</v>
      </c>
      <c r="K328" s="31"/>
    </row>
    <row r="329" spans="1:11" hidden="1" x14ac:dyDescent="0.25">
      <c r="A329" s="40"/>
      <c r="B329" s="41"/>
      <c r="C329" s="23" t="s">
        <v>28</v>
      </c>
      <c r="D329" s="23"/>
      <c r="E329" s="104"/>
      <c r="F329" s="104"/>
      <c r="G329" s="105"/>
      <c r="H329" s="104"/>
      <c r="I329" s="104"/>
      <c r="J329" s="28">
        <f t="shared" si="70"/>
        <v>0</v>
      </c>
      <c r="K329" s="31"/>
    </row>
    <row r="330" spans="1:11" hidden="1" x14ac:dyDescent="0.25">
      <c r="A330" s="40"/>
      <c r="B330" s="41"/>
      <c r="C330" s="23" t="s">
        <v>48</v>
      </c>
      <c r="D330" s="23"/>
      <c r="E330" s="104"/>
      <c r="F330" s="104"/>
      <c r="G330" s="105"/>
      <c r="H330" s="104"/>
      <c r="I330" s="104"/>
      <c r="J330" s="28">
        <f t="shared" si="70"/>
        <v>0</v>
      </c>
      <c r="K330" s="31"/>
    </row>
    <row r="331" spans="1:11" hidden="1" x14ac:dyDescent="0.25">
      <c r="A331" s="42"/>
      <c r="B331" s="43"/>
      <c r="C331" s="23" t="s">
        <v>20</v>
      </c>
      <c r="D331" s="23" t="s">
        <v>51</v>
      </c>
      <c r="E331" s="104"/>
      <c r="F331" s="104"/>
      <c r="G331" s="105"/>
      <c r="H331" s="104"/>
      <c r="I331" s="104"/>
      <c r="J331" s="28">
        <f t="shared" si="70"/>
        <v>0</v>
      </c>
      <c r="K331" s="31"/>
    </row>
    <row r="332" spans="1:11" ht="12.75" customHeight="1" x14ac:dyDescent="0.25">
      <c r="A332" s="38" t="s">
        <v>58</v>
      </c>
      <c r="B332" s="39" t="s">
        <v>115</v>
      </c>
      <c r="C332" s="23" t="s">
        <v>14</v>
      </c>
      <c r="D332" s="27" t="s">
        <v>15</v>
      </c>
      <c r="E332" s="99">
        <f>SUM(E333:E336)</f>
        <v>0</v>
      </c>
      <c r="F332" s="99">
        <f>SUM(F333:F336)</f>
        <v>0</v>
      </c>
      <c r="G332" s="100">
        <f>SUM(G333:G336)</f>
        <v>1854.4</v>
      </c>
      <c r="H332" s="100">
        <f t="shared" ref="H332:I332" si="71">SUM(H333:H336)</f>
        <v>0</v>
      </c>
      <c r="I332" s="100">
        <f t="shared" si="71"/>
        <v>0</v>
      </c>
      <c r="J332" s="28">
        <f t="shared" si="70"/>
        <v>1854.4</v>
      </c>
      <c r="K332" s="31"/>
    </row>
    <row r="333" spans="1:11" x14ac:dyDescent="0.25">
      <c r="A333" s="40"/>
      <c r="B333" s="41"/>
      <c r="C333" s="23" t="s">
        <v>17</v>
      </c>
      <c r="D333" s="23"/>
      <c r="E333" s="104"/>
      <c r="F333" s="104"/>
      <c r="G333" s="105"/>
      <c r="H333" s="104"/>
      <c r="I333" s="104"/>
      <c r="J333" s="28">
        <f t="shared" si="70"/>
        <v>0</v>
      </c>
      <c r="K333" s="31"/>
    </row>
    <row r="334" spans="1:11" x14ac:dyDescent="0.25">
      <c r="A334" s="40"/>
      <c r="B334" s="41"/>
      <c r="C334" s="23" t="s">
        <v>18</v>
      </c>
      <c r="D334" s="23"/>
      <c r="E334" s="104"/>
      <c r="F334" s="104"/>
      <c r="G334" s="105">
        <v>1835.9</v>
      </c>
      <c r="H334" s="104"/>
      <c r="I334" s="104"/>
      <c r="J334" s="28">
        <f t="shared" si="70"/>
        <v>1835.9</v>
      </c>
      <c r="K334" s="31"/>
    </row>
    <row r="335" spans="1:11" x14ac:dyDescent="0.25">
      <c r="A335" s="40"/>
      <c r="B335" s="41"/>
      <c r="C335" s="23" t="s">
        <v>48</v>
      </c>
      <c r="D335" s="23"/>
      <c r="E335" s="104"/>
      <c r="F335" s="104"/>
      <c r="G335" s="105"/>
      <c r="H335" s="104"/>
      <c r="I335" s="104"/>
      <c r="J335" s="28">
        <f t="shared" si="70"/>
        <v>0</v>
      </c>
      <c r="K335" s="31"/>
    </row>
    <row r="336" spans="1:11" x14ac:dyDescent="0.25">
      <c r="A336" s="42"/>
      <c r="B336" s="43"/>
      <c r="C336" s="23" t="s">
        <v>20</v>
      </c>
      <c r="D336" s="23" t="s">
        <v>15</v>
      </c>
      <c r="E336" s="104"/>
      <c r="F336" s="104"/>
      <c r="G336" s="105">
        <v>18.5</v>
      </c>
      <c r="H336" s="104"/>
      <c r="I336" s="104"/>
      <c r="J336" s="28">
        <f t="shared" si="70"/>
        <v>18.5</v>
      </c>
      <c r="K336" s="31"/>
    </row>
    <row r="337" spans="1:11" ht="21" x14ac:dyDescent="0.25">
      <c r="A337" s="33">
        <v>2</v>
      </c>
      <c r="B337" s="103" t="s">
        <v>116</v>
      </c>
      <c r="C337" s="23" t="s">
        <v>14</v>
      </c>
      <c r="D337" s="27" t="s">
        <v>15</v>
      </c>
      <c r="E337" s="99">
        <f>SUM(E338:E341)</f>
        <v>14638.1</v>
      </c>
      <c r="F337" s="99">
        <f>SUM(F338:F341)</f>
        <v>752</v>
      </c>
      <c r="G337" s="100">
        <f>SUM(G338:G341)</f>
        <v>800</v>
      </c>
      <c r="H337" s="100">
        <f t="shared" ref="H337:I337" si="72">SUM(H338:H341)</f>
        <v>850</v>
      </c>
      <c r="I337" s="100">
        <f t="shared" si="72"/>
        <v>900</v>
      </c>
      <c r="J337" s="28">
        <f t="shared" si="70"/>
        <v>3302</v>
      </c>
      <c r="K337" s="30" t="s">
        <v>75</v>
      </c>
    </row>
    <row r="338" spans="1:11" x14ac:dyDescent="0.25">
      <c r="A338" s="34"/>
      <c r="B338" s="51"/>
      <c r="C338" s="23" t="s">
        <v>17</v>
      </c>
      <c r="D338" s="23"/>
      <c r="E338" s="104">
        <f t="shared" ref="E338:I340" si="73">E343+E348</f>
        <v>0</v>
      </c>
      <c r="F338" s="104">
        <f t="shared" si="73"/>
        <v>0</v>
      </c>
      <c r="G338" s="105">
        <f t="shared" si="73"/>
        <v>0</v>
      </c>
      <c r="H338" s="104">
        <f t="shared" si="73"/>
        <v>0</v>
      </c>
      <c r="I338" s="104">
        <f t="shared" si="73"/>
        <v>0</v>
      </c>
      <c r="J338" s="28">
        <f t="shared" si="70"/>
        <v>0</v>
      </c>
      <c r="K338" s="31"/>
    </row>
    <row r="339" spans="1:11" x14ac:dyDescent="0.25">
      <c r="A339" s="34"/>
      <c r="B339" s="51"/>
      <c r="C339" s="23" t="s">
        <v>18</v>
      </c>
      <c r="D339" s="23"/>
      <c r="E339" s="104">
        <f t="shared" si="73"/>
        <v>11792.5</v>
      </c>
      <c r="F339" s="104">
        <f t="shared" si="73"/>
        <v>0</v>
      </c>
      <c r="G339" s="105">
        <f t="shared" si="73"/>
        <v>0</v>
      </c>
      <c r="H339" s="104">
        <f t="shared" si="73"/>
        <v>0</v>
      </c>
      <c r="I339" s="104">
        <f t="shared" si="73"/>
        <v>0</v>
      </c>
      <c r="J339" s="28">
        <f t="shared" si="70"/>
        <v>0</v>
      </c>
      <c r="K339" s="31"/>
    </row>
    <row r="340" spans="1:11" x14ac:dyDescent="0.25">
      <c r="A340" s="34"/>
      <c r="B340" s="51"/>
      <c r="C340" s="23" t="s">
        <v>48</v>
      </c>
      <c r="D340" s="23"/>
      <c r="E340" s="104">
        <f t="shared" si="73"/>
        <v>0</v>
      </c>
      <c r="F340" s="104">
        <f t="shared" si="73"/>
        <v>0</v>
      </c>
      <c r="G340" s="105">
        <f t="shared" si="73"/>
        <v>0</v>
      </c>
      <c r="H340" s="104">
        <f t="shared" si="73"/>
        <v>0</v>
      </c>
      <c r="I340" s="104">
        <f t="shared" si="73"/>
        <v>0</v>
      </c>
      <c r="J340" s="28">
        <f t="shared" si="70"/>
        <v>0</v>
      </c>
      <c r="K340" s="31"/>
    </row>
    <row r="341" spans="1:11" x14ac:dyDescent="0.25">
      <c r="A341" s="37"/>
      <c r="B341" s="56"/>
      <c r="C341" s="23" t="s">
        <v>20</v>
      </c>
      <c r="D341" s="23" t="s">
        <v>15</v>
      </c>
      <c r="E341" s="104">
        <f>E346+E351</f>
        <v>2845.6</v>
      </c>
      <c r="F341" s="104">
        <f>F346+F351</f>
        <v>752</v>
      </c>
      <c r="G341" s="105">
        <f>G346+G351</f>
        <v>800</v>
      </c>
      <c r="H341" s="104">
        <f>H346+H351</f>
        <v>850</v>
      </c>
      <c r="I341" s="104">
        <f>I346+I351</f>
        <v>900</v>
      </c>
      <c r="J341" s="28">
        <f t="shared" si="70"/>
        <v>3302</v>
      </c>
      <c r="K341" s="31"/>
    </row>
    <row r="342" spans="1:11" x14ac:dyDescent="0.25">
      <c r="A342" s="48" t="s">
        <v>41</v>
      </c>
      <c r="B342" s="57" t="s">
        <v>117</v>
      </c>
      <c r="C342" s="23" t="s">
        <v>14</v>
      </c>
      <c r="D342" s="27" t="s">
        <v>15</v>
      </c>
      <c r="E342" s="99">
        <f>SUM(E343:E346)</f>
        <v>1388.1</v>
      </c>
      <c r="F342" s="99">
        <f>SUM(F343:F346)</f>
        <v>752</v>
      </c>
      <c r="G342" s="100">
        <f>SUM(G343:G346)</f>
        <v>800</v>
      </c>
      <c r="H342" s="100">
        <f t="shared" ref="H342:I342" si="74">SUM(H343:H346)</f>
        <v>850</v>
      </c>
      <c r="I342" s="100">
        <f t="shared" si="74"/>
        <v>900</v>
      </c>
      <c r="J342" s="28">
        <f t="shared" si="70"/>
        <v>3302</v>
      </c>
      <c r="K342" s="31"/>
    </row>
    <row r="343" spans="1:11" x14ac:dyDescent="0.25">
      <c r="A343" s="49"/>
      <c r="B343" s="57"/>
      <c r="C343" s="23" t="s">
        <v>17</v>
      </c>
      <c r="D343" s="23"/>
      <c r="E343" s="104"/>
      <c r="F343" s="104"/>
      <c r="G343" s="105"/>
      <c r="H343" s="104"/>
      <c r="I343" s="104"/>
      <c r="J343" s="28">
        <f t="shared" si="70"/>
        <v>0</v>
      </c>
      <c r="K343" s="31"/>
    </row>
    <row r="344" spans="1:11" x14ac:dyDescent="0.25">
      <c r="A344" s="49"/>
      <c r="B344" s="57"/>
      <c r="C344" s="23" t="s">
        <v>18</v>
      </c>
      <c r="D344" s="23"/>
      <c r="E344" s="104"/>
      <c r="F344" s="104"/>
      <c r="G344" s="105"/>
      <c r="H344" s="104"/>
      <c r="I344" s="104"/>
      <c r="J344" s="28">
        <f t="shared" si="70"/>
        <v>0</v>
      </c>
      <c r="K344" s="31"/>
    </row>
    <row r="345" spans="1:11" x14ac:dyDescent="0.25">
      <c r="A345" s="49"/>
      <c r="B345" s="57"/>
      <c r="C345" s="23" t="s">
        <v>48</v>
      </c>
      <c r="D345" s="23"/>
      <c r="E345" s="104"/>
      <c r="F345" s="104"/>
      <c r="G345" s="105"/>
      <c r="H345" s="104"/>
      <c r="I345" s="104"/>
      <c r="J345" s="28">
        <f t="shared" si="70"/>
        <v>0</v>
      </c>
      <c r="K345" s="31"/>
    </row>
    <row r="346" spans="1:11" x14ac:dyDescent="0.25">
      <c r="A346" s="50"/>
      <c r="B346" s="57"/>
      <c r="C346" s="23" t="s">
        <v>20</v>
      </c>
      <c r="D346" s="23" t="s">
        <v>15</v>
      </c>
      <c r="E346" s="104">
        <v>1388.1</v>
      </c>
      <c r="F346" s="104">
        <v>752</v>
      </c>
      <c r="G346" s="105">
        <v>800</v>
      </c>
      <c r="H346" s="104">
        <v>850</v>
      </c>
      <c r="I346" s="104">
        <v>900</v>
      </c>
      <c r="J346" s="28">
        <f t="shared" si="70"/>
        <v>3302</v>
      </c>
      <c r="K346" s="31"/>
    </row>
    <row r="347" spans="1:11" ht="13.2" customHeight="1" x14ac:dyDescent="0.25">
      <c r="A347" s="38" t="s">
        <v>118</v>
      </c>
      <c r="B347" s="39" t="s">
        <v>119</v>
      </c>
      <c r="C347" s="23" t="s">
        <v>14</v>
      </c>
      <c r="D347" s="27" t="s">
        <v>15</v>
      </c>
      <c r="E347" s="99">
        <f>SUM(E348:E351)</f>
        <v>13250</v>
      </c>
      <c r="F347" s="99">
        <f>SUM(F348:F351)</f>
        <v>0</v>
      </c>
      <c r="G347" s="100">
        <f>SUM(G348:G351)</f>
        <v>0</v>
      </c>
      <c r="H347" s="99">
        <f>SUM(H348:H351)</f>
        <v>0</v>
      </c>
      <c r="I347" s="99">
        <f>SUM(I348:I351)</f>
        <v>0</v>
      </c>
      <c r="J347" s="28">
        <f t="shared" si="70"/>
        <v>0</v>
      </c>
      <c r="K347" s="31"/>
    </row>
    <row r="348" spans="1:11" x14ac:dyDescent="0.25">
      <c r="A348" s="40"/>
      <c r="B348" s="41"/>
      <c r="C348" s="23" t="s">
        <v>17</v>
      </c>
      <c r="D348" s="23"/>
      <c r="E348" s="104"/>
      <c r="F348" s="104"/>
      <c r="G348" s="105"/>
      <c r="H348" s="104"/>
      <c r="I348" s="104"/>
      <c r="J348" s="28">
        <f t="shared" si="70"/>
        <v>0</v>
      </c>
      <c r="K348" s="31"/>
    </row>
    <row r="349" spans="1:11" x14ac:dyDescent="0.25">
      <c r="A349" s="40"/>
      <c r="B349" s="41"/>
      <c r="C349" s="23" t="s">
        <v>18</v>
      </c>
      <c r="D349" s="23"/>
      <c r="E349" s="104">
        <v>11792.5</v>
      </c>
      <c r="F349" s="104"/>
      <c r="G349" s="105"/>
      <c r="H349" s="104"/>
      <c r="I349" s="104"/>
      <c r="J349" s="28">
        <f t="shared" si="70"/>
        <v>0</v>
      </c>
      <c r="K349" s="31"/>
    </row>
    <row r="350" spans="1:11" x14ac:dyDescent="0.25">
      <c r="A350" s="40"/>
      <c r="B350" s="41"/>
      <c r="C350" s="23" t="s">
        <v>48</v>
      </c>
      <c r="D350" s="23"/>
      <c r="E350" s="104"/>
      <c r="F350" s="104"/>
      <c r="G350" s="105"/>
      <c r="H350" s="104"/>
      <c r="I350" s="104"/>
      <c r="J350" s="28">
        <f t="shared" si="70"/>
        <v>0</v>
      </c>
      <c r="K350" s="31"/>
    </row>
    <row r="351" spans="1:11" x14ac:dyDescent="0.25">
      <c r="A351" s="42"/>
      <c r="B351" s="43"/>
      <c r="C351" s="23" t="s">
        <v>20</v>
      </c>
      <c r="D351" s="23" t="s">
        <v>15</v>
      </c>
      <c r="E351" s="104">
        <v>1457.5</v>
      </c>
      <c r="F351" s="104">
        <v>0</v>
      </c>
      <c r="G351" s="105">
        <v>0</v>
      </c>
      <c r="H351" s="104"/>
      <c r="I351" s="104"/>
      <c r="J351" s="28">
        <f t="shared" si="70"/>
        <v>0</v>
      </c>
      <c r="K351" s="31"/>
    </row>
    <row r="352" spans="1:11" ht="27" customHeight="1" x14ac:dyDescent="0.25">
      <c r="A352" s="112"/>
      <c r="B352" s="113" t="s">
        <v>120</v>
      </c>
      <c r="C352" s="114" t="s">
        <v>14</v>
      </c>
      <c r="D352" s="27" t="s">
        <v>15</v>
      </c>
      <c r="E352" s="115">
        <f t="shared" ref="E352:I356" si="75">E357</f>
        <v>0</v>
      </c>
      <c r="F352" s="115">
        <f t="shared" si="75"/>
        <v>0</v>
      </c>
      <c r="G352" s="115">
        <f t="shared" si="75"/>
        <v>400</v>
      </c>
      <c r="H352" s="115">
        <f t="shared" si="75"/>
        <v>400</v>
      </c>
      <c r="I352" s="115">
        <f t="shared" si="75"/>
        <v>400</v>
      </c>
      <c r="J352" s="28">
        <f t="shared" si="70"/>
        <v>1200</v>
      </c>
      <c r="K352" s="55" t="s">
        <v>75</v>
      </c>
    </row>
    <row r="353" spans="1:11" x14ac:dyDescent="0.25">
      <c r="A353" s="116"/>
      <c r="B353" s="117"/>
      <c r="C353" s="118" t="s">
        <v>17</v>
      </c>
      <c r="D353" s="23"/>
      <c r="E353" s="119">
        <f t="shared" si="75"/>
        <v>0</v>
      </c>
      <c r="F353" s="119">
        <f t="shared" si="75"/>
        <v>0</v>
      </c>
      <c r="G353" s="119">
        <f t="shared" si="75"/>
        <v>0</v>
      </c>
      <c r="H353" s="119">
        <f t="shared" si="75"/>
        <v>0</v>
      </c>
      <c r="I353" s="119">
        <f t="shared" si="75"/>
        <v>0</v>
      </c>
      <c r="J353" s="28">
        <f t="shared" si="70"/>
        <v>0</v>
      </c>
      <c r="K353" s="31"/>
    </row>
    <row r="354" spans="1:11" x14ac:dyDescent="0.25">
      <c r="A354" s="116"/>
      <c r="B354" s="117"/>
      <c r="C354" s="118" t="s">
        <v>18</v>
      </c>
      <c r="D354" s="23"/>
      <c r="E354" s="119">
        <f t="shared" si="75"/>
        <v>0</v>
      </c>
      <c r="F354" s="119">
        <f t="shared" si="75"/>
        <v>0</v>
      </c>
      <c r="G354" s="119">
        <f t="shared" si="75"/>
        <v>0</v>
      </c>
      <c r="H354" s="119">
        <f t="shared" si="75"/>
        <v>0</v>
      </c>
      <c r="I354" s="119">
        <f t="shared" si="75"/>
        <v>0</v>
      </c>
      <c r="J354" s="28">
        <f t="shared" si="70"/>
        <v>0</v>
      </c>
      <c r="K354" s="31"/>
    </row>
    <row r="355" spans="1:11" x14ac:dyDescent="0.25">
      <c r="A355" s="116"/>
      <c r="B355" s="117"/>
      <c r="C355" s="118" t="s">
        <v>19</v>
      </c>
      <c r="D355" s="23"/>
      <c r="E355" s="119">
        <f t="shared" si="75"/>
        <v>0</v>
      </c>
      <c r="F355" s="119">
        <f t="shared" si="75"/>
        <v>0</v>
      </c>
      <c r="G355" s="119">
        <f t="shared" si="75"/>
        <v>0</v>
      </c>
      <c r="H355" s="119">
        <f t="shared" si="75"/>
        <v>0</v>
      </c>
      <c r="I355" s="119">
        <f t="shared" si="75"/>
        <v>0</v>
      </c>
      <c r="J355" s="28">
        <f t="shared" si="70"/>
        <v>0</v>
      </c>
      <c r="K355" s="31"/>
    </row>
    <row r="356" spans="1:11" ht="20.399999999999999" x14ac:dyDescent="0.25">
      <c r="A356" s="116"/>
      <c r="B356" s="117"/>
      <c r="C356" s="118" t="s">
        <v>20</v>
      </c>
      <c r="D356" s="23" t="s">
        <v>15</v>
      </c>
      <c r="E356" s="119">
        <f t="shared" si="75"/>
        <v>0</v>
      </c>
      <c r="F356" s="119">
        <f t="shared" si="75"/>
        <v>0</v>
      </c>
      <c r="G356" s="119">
        <f t="shared" si="75"/>
        <v>400</v>
      </c>
      <c r="H356" s="119">
        <f t="shared" si="75"/>
        <v>400</v>
      </c>
      <c r="I356" s="119">
        <f t="shared" si="75"/>
        <v>400</v>
      </c>
      <c r="J356" s="28">
        <f t="shared" si="70"/>
        <v>1200</v>
      </c>
      <c r="K356" s="31"/>
    </row>
    <row r="357" spans="1:11" ht="23.4" customHeight="1" x14ac:dyDescent="0.25">
      <c r="A357" s="120">
        <v>1</v>
      </c>
      <c r="B357" s="121" t="s">
        <v>121</v>
      </c>
      <c r="C357" s="122" t="s">
        <v>14</v>
      </c>
      <c r="D357" s="27" t="s">
        <v>15</v>
      </c>
      <c r="E357" s="123">
        <f t="shared" ref="E357:I361" si="76">E362+E367</f>
        <v>0</v>
      </c>
      <c r="F357" s="123">
        <f t="shared" si="76"/>
        <v>0</v>
      </c>
      <c r="G357" s="119">
        <f t="shared" si="76"/>
        <v>400</v>
      </c>
      <c r="H357" s="123">
        <f t="shared" si="76"/>
        <v>400</v>
      </c>
      <c r="I357" s="123">
        <f t="shared" si="76"/>
        <v>400</v>
      </c>
      <c r="J357" s="28">
        <f t="shared" si="70"/>
        <v>1200</v>
      </c>
      <c r="K357" s="30" t="s">
        <v>75</v>
      </c>
    </row>
    <row r="358" spans="1:11" x14ac:dyDescent="0.25">
      <c r="A358" s="120"/>
      <c r="B358" s="124"/>
      <c r="C358" s="125" t="s">
        <v>17</v>
      </c>
      <c r="D358" s="23"/>
      <c r="E358" s="126">
        <f t="shared" si="76"/>
        <v>0</v>
      </c>
      <c r="F358" s="126">
        <f t="shared" si="76"/>
        <v>0</v>
      </c>
      <c r="G358" s="127">
        <f t="shared" si="76"/>
        <v>0</v>
      </c>
      <c r="H358" s="126">
        <f t="shared" si="76"/>
        <v>0</v>
      </c>
      <c r="I358" s="126">
        <f t="shared" si="76"/>
        <v>0</v>
      </c>
      <c r="J358" s="28">
        <f t="shared" si="70"/>
        <v>0</v>
      </c>
      <c r="K358" s="31"/>
    </row>
    <row r="359" spans="1:11" x14ac:dyDescent="0.25">
      <c r="A359" s="120"/>
      <c r="B359" s="124"/>
      <c r="C359" s="125" t="s">
        <v>18</v>
      </c>
      <c r="D359" s="23"/>
      <c r="E359" s="126">
        <f t="shared" si="76"/>
        <v>0</v>
      </c>
      <c r="F359" s="126">
        <f t="shared" si="76"/>
        <v>0</v>
      </c>
      <c r="G359" s="127">
        <f t="shared" si="76"/>
        <v>0</v>
      </c>
      <c r="H359" s="126">
        <f t="shared" si="76"/>
        <v>0</v>
      </c>
      <c r="I359" s="126">
        <f t="shared" si="76"/>
        <v>0</v>
      </c>
      <c r="J359" s="28">
        <f t="shared" si="70"/>
        <v>0</v>
      </c>
      <c r="K359" s="31"/>
    </row>
    <row r="360" spans="1:11" x14ac:dyDescent="0.25">
      <c r="A360" s="120"/>
      <c r="B360" s="124"/>
      <c r="C360" s="125" t="s">
        <v>22</v>
      </c>
      <c r="D360" s="23"/>
      <c r="E360" s="126">
        <f t="shared" si="76"/>
        <v>0</v>
      </c>
      <c r="F360" s="126">
        <f t="shared" si="76"/>
        <v>0</v>
      </c>
      <c r="G360" s="127">
        <f t="shared" si="76"/>
        <v>0</v>
      </c>
      <c r="H360" s="126">
        <f t="shared" si="76"/>
        <v>0</v>
      </c>
      <c r="I360" s="126">
        <f t="shared" si="76"/>
        <v>0</v>
      </c>
      <c r="J360" s="28">
        <f t="shared" si="70"/>
        <v>0</v>
      </c>
      <c r="K360" s="31"/>
    </row>
    <row r="361" spans="1:11" x14ac:dyDescent="0.25">
      <c r="A361" s="120"/>
      <c r="B361" s="128"/>
      <c r="C361" s="125" t="s">
        <v>20</v>
      </c>
      <c r="D361" s="23" t="s">
        <v>15</v>
      </c>
      <c r="E361" s="126">
        <f t="shared" si="76"/>
        <v>0</v>
      </c>
      <c r="F361" s="126">
        <f t="shared" si="76"/>
        <v>0</v>
      </c>
      <c r="G361" s="127">
        <f t="shared" si="76"/>
        <v>400</v>
      </c>
      <c r="H361" s="126">
        <f t="shared" si="76"/>
        <v>400</v>
      </c>
      <c r="I361" s="126">
        <f t="shared" si="76"/>
        <v>400</v>
      </c>
      <c r="J361" s="28">
        <f t="shared" si="70"/>
        <v>1200</v>
      </c>
      <c r="K361" s="31"/>
    </row>
    <row r="362" spans="1:11" ht="13.2" hidden="1" customHeight="1" x14ac:dyDescent="0.25">
      <c r="A362" s="129" t="s">
        <v>23</v>
      </c>
      <c r="B362" s="130" t="s">
        <v>122</v>
      </c>
      <c r="C362" s="122" t="s">
        <v>14</v>
      </c>
      <c r="D362" s="27" t="s">
        <v>15</v>
      </c>
      <c r="E362" s="123">
        <f>E366</f>
        <v>0</v>
      </c>
      <c r="F362" s="123">
        <f>F366</f>
        <v>0</v>
      </c>
      <c r="G362" s="119">
        <f>G366</f>
        <v>0</v>
      </c>
      <c r="H362" s="123">
        <f>H366</f>
        <v>0</v>
      </c>
      <c r="I362" s="123">
        <f>I366</f>
        <v>0</v>
      </c>
      <c r="J362" s="28">
        <f t="shared" si="70"/>
        <v>0</v>
      </c>
      <c r="K362" s="31"/>
    </row>
    <row r="363" spans="1:11" hidden="1" x14ac:dyDescent="0.25">
      <c r="A363" s="131"/>
      <c r="B363" s="132"/>
      <c r="C363" s="125" t="s">
        <v>17</v>
      </c>
      <c r="D363" s="23"/>
      <c r="E363" s="126"/>
      <c r="F363" s="126"/>
      <c r="G363" s="127"/>
      <c r="H363" s="126"/>
      <c r="I363" s="126"/>
      <c r="J363" s="28">
        <f t="shared" si="70"/>
        <v>0</v>
      </c>
      <c r="K363" s="31"/>
    </row>
    <row r="364" spans="1:11" hidden="1" x14ac:dyDescent="0.25">
      <c r="A364" s="131"/>
      <c r="B364" s="132"/>
      <c r="C364" s="125" t="s">
        <v>18</v>
      </c>
      <c r="D364" s="23"/>
      <c r="E364" s="126"/>
      <c r="F364" s="126"/>
      <c r="G364" s="127"/>
      <c r="H364" s="126"/>
      <c r="I364" s="126"/>
      <c r="J364" s="28">
        <f t="shared" si="70"/>
        <v>0</v>
      </c>
      <c r="K364" s="31"/>
    </row>
    <row r="365" spans="1:11" hidden="1" x14ac:dyDescent="0.25">
      <c r="A365" s="131"/>
      <c r="B365" s="132"/>
      <c r="C365" s="125" t="s">
        <v>22</v>
      </c>
      <c r="D365" s="23"/>
      <c r="E365" s="126"/>
      <c r="F365" s="126"/>
      <c r="G365" s="127"/>
      <c r="H365" s="126"/>
      <c r="I365" s="126"/>
      <c r="J365" s="28">
        <f t="shared" si="70"/>
        <v>0</v>
      </c>
      <c r="K365" s="31"/>
    </row>
    <row r="366" spans="1:11" hidden="1" x14ac:dyDescent="0.25">
      <c r="A366" s="133"/>
      <c r="B366" s="134"/>
      <c r="C366" s="125" t="s">
        <v>20</v>
      </c>
      <c r="D366" s="23" t="s">
        <v>15</v>
      </c>
      <c r="E366" s="126">
        <v>0</v>
      </c>
      <c r="F366" s="126"/>
      <c r="G366" s="127">
        <v>0</v>
      </c>
      <c r="H366" s="126">
        <v>0</v>
      </c>
      <c r="I366" s="126">
        <v>0</v>
      </c>
      <c r="J366" s="28">
        <f t="shared" si="70"/>
        <v>0</v>
      </c>
      <c r="K366" s="31"/>
    </row>
    <row r="367" spans="1:11" ht="13.2" customHeight="1" x14ac:dyDescent="0.25">
      <c r="A367" s="135" t="s">
        <v>25</v>
      </c>
      <c r="B367" s="130" t="s">
        <v>123</v>
      </c>
      <c r="C367" s="122" t="s">
        <v>14</v>
      </c>
      <c r="D367" s="27" t="s">
        <v>15</v>
      </c>
      <c r="E367" s="123">
        <f>SUM(E368:E371)</f>
        <v>0</v>
      </c>
      <c r="F367" s="123">
        <f>SUM(F368:F371)</f>
        <v>0</v>
      </c>
      <c r="G367" s="119">
        <f>SUM(G368:G371)</f>
        <v>400</v>
      </c>
      <c r="H367" s="123">
        <f>SUM(H368:H371)</f>
        <v>400</v>
      </c>
      <c r="I367" s="123">
        <f>SUM(I368:I371)</f>
        <v>400</v>
      </c>
      <c r="J367" s="28">
        <f t="shared" si="70"/>
        <v>1200</v>
      </c>
      <c r="K367" s="31"/>
    </row>
    <row r="368" spans="1:11" x14ac:dyDescent="0.25">
      <c r="A368" s="135"/>
      <c r="B368" s="132"/>
      <c r="C368" s="125" t="s">
        <v>17</v>
      </c>
      <c r="D368" s="23"/>
      <c r="E368" s="126"/>
      <c r="F368" s="126"/>
      <c r="G368" s="127"/>
      <c r="H368" s="126"/>
      <c r="I368" s="126"/>
      <c r="J368" s="28">
        <f t="shared" si="70"/>
        <v>0</v>
      </c>
      <c r="K368" s="31"/>
    </row>
    <row r="369" spans="1:11" x14ac:dyDescent="0.25">
      <c r="A369" s="135"/>
      <c r="B369" s="132"/>
      <c r="C369" s="125" t="s">
        <v>18</v>
      </c>
      <c r="D369" s="23"/>
      <c r="E369" s="126"/>
      <c r="F369" s="126"/>
      <c r="G369" s="127"/>
      <c r="H369" s="126"/>
      <c r="I369" s="126"/>
      <c r="J369" s="28">
        <f t="shared" si="70"/>
        <v>0</v>
      </c>
      <c r="K369" s="31"/>
    </row>
    <row r="370" spans="1:11" ht="20.399999999999999" x14ac:dyDescent="0.25">
      <c r="A370" s="135"/>
      <c r="B370" s="132"/>
      <c r="C370" s="125" t="s">
        <v>29</v>
      </c>
      <c r="D370" s="23"/>
      <c r="E370" s="126"/>
      <c r="F370" s="126"/>
      <c r="G370" s="127"/>
      <c r="H370" s="126"/>
      <c r="I370" s="126"/>
      <c r="J370" s="28">
        <f t="shared" si="70"/>
        <v>0</v>
      </c>
      <c r="K370" s="31"/>
    </row>
    <row r="371" spans="1:11" x14ac:dyDescent="0.25">
      <c r="A371" s="135"/>
      <c r="B371" s="134"/>
      <c r="C371" s="125" t="s">
        <v>20</v>
      </c>
      <c r="D371" s="23" t="s">
        <v>15</v>
      </c>
      <c r="E371" s="126">
        <v>0</v>
      </c>
      <c r="F371" s="126"/>
      <c r="G371" s="127">
        <v>400</v>
      </c>
      <c r="H371" s="126">
        <v>400</v>
      </c>
      <c r="I371" s="126">
        <v>400</v>
      </c>
      <c r="J371" s="28">
        <f t="shared" si="70"/>
        <v>1200</v>
      </c>
      <c r="K371" s="31"/>
    </row>
    <row r="372" spans="1:11" ht="25.5" customHeight="1" x14ac:dyDescent="0.25">
      <c r="A372" s="131"/>
      <c r="B372" s="113" t="s">
        <v>124</v>
      </c>
      <c r="C372" s="114" t="s">
        <v>14</v>
      </c>
      <c r="D372" s="27" t="s">
        <v>15</v>
      </c>
      <c r="E372" s="136">
        <f t="shared" ref="E372:G372" si="77">E377</f>
        <v>380</v>
      </c>
      <c r="F372" s="136">
        <f>F376</f>
        <v>378.4</v>
      </c>
      <c r="G372" s="115">
        <f t="shared" si="77"/>
        <v>300</v>
      </c>
      <c r="H372" s="136">
        <v>300</v>
      </c>
      <c r="I372" s="136">
        <v>300</v>
      </c>
      <c r="J372" s="28">
        <f t="shared" si="70"/>
        <v>1278.4000000000001</v>
      </c>
      <c r="K372" s="55" t="s">
        <v>35</v>
      </c>
    </row>
    <row r="373" spans="1:11" x14ac:dyDescent="0.25">
      <c r="A373" s="131"/>
      <c r="B373" s="117"/>
      <c r="C373" s="118" t="s">
        <v>17</v>
      </c>
      <c r="D373" s="23"/>
      <c r="E373" s="126"/>
      <c r="F373" s="126"/>
      <c r="G373" s="127"/>
      <c r="H373" s="126"/>
      <c r="I373" s="126"/>
      <c r="J373" s="28">
        <f t="shared" si="70"/>
        <v>0</v>
      </c>
      <c r="K373" s="31"/>
    </row>
    <row r="374" spans="1:11" x14ac:dyDescent="0.25">
      <c r="A374" s="131"/>
      <c r="B374" s="117"/>
      <c r="C374" s="118" t="s">
        <v>18</v>
      </c>
      <c r="D374" s="23"/>
      <c r="E374" s="126"/>
      <c r="F374" s="126"/>
      <c r="G374" s="127"/>
      <c r="H374" s="126"/>
      <c r="I374" s="126"/>
      <c r="J374" s="28">
        <f t="shared" si="70"/>
        <v>0</v>
      </c>
      <c r="K374" s="31"/>
    </row>
    <row r="375" spans="1:11" x14ac:dyDescent="0.25">
      <c r="A375" s="131"/>
      <c r="B375" s="117"/>
      <c r="C375" s="118" t="s">
        <v>19</v>
      </c>
      <c r="D375" s="23"/>
      <c r="E375" s="126"/>
      <c r="F375" s="126"/>
      <c r="G375" s="127"/>
      <c r="H375" s="126"/>
      <c r="I375" s="126"/>
      <c r="J375" s="28">
        <f t="shared" si="70"/>
        <v>0</v>
      </c>
      <c r="K375" s="31"/>
    </row>
    <row r="376" spans="1:11" ht="20.399999999999999" x14ac:dyDescent="0.25">
      <c r="A376" s="133"/>
      <c r="B376" s="117"/>
      <c r="C376" s="118" t="s">
        <v>20</v>
      </c>
      <c r="D376" s="23" t="s">
        <v>15</v>
      </c>
      <c r="E376" s="126">
        <f>E381</f>
        <v>380</v>
      </c>
      <c r="F376" s="126">
        <v>378.4</v>
      </c>
      <c r="G376" s="127">
        <v>300</v>
      </c>
      <c r="H376" s="126">
        <v>300</v>
      </c>
      <c r="I376" s="126">
        <v>300</v>
      </c>
      <c r="J376" s="28">
        <f t="shared" si="70"/>
        <v>1278.4000000000001</v>
      </c>
      <c r="K376" s="31"/>
    </row>
    <row r="377" spans="1:11" ht="25.8" customHeight="1" x14ac:dyDescent="0.25">
      <c r="A377" s="129">
        <v>1</v>
      </c>
      <c r="B377" s="121" t="s">
        <v>125</v>
      </c>
      <c r="C377" s="122" t="s">
        <v>14</v>
      </c>
      <c r="D377" s="27" t="s">
        <v>15</v>
      </c>
      <c r="E377" s="123">
        <f t="shared" ref="E377:I377" si="78">E382</f>
        <v>380</v>
      </c>
      <c r="F377" s="123">
        <f>F381</f>
        <v>378.4</v>
      </c>
      <c r="G377" s="119">
        <v>300</v>
      </c>
      <c r="H377" s="123">
        <f t="shared" si="78"/>
        <v>300</v>
      </c>
      <c r="I377" s="123">
        <f t="shared" si="78"/>
        <v>300</v>
      </c>
      <c r="J377" s="28">
        <f t="shared" si="70"/>
        <v>1278.4000000000001</v>
      </c>
      <c r="K377" s="30" t="s">
        <v>35</v>
      </c>
    </row>
    <row r="378" spans="1:11" x14ac:dyDescent="0.25">
      <c r="A378" s="131"/>
      <c r="B378" s="124"/>
      <c r="C378" s="125" t="s">
        <v>17</v>
      </c>
      <c r="D378" s="23"/>
      <c r="E378" s="126"/>
      <c r="F378" s="126"/>
      <c r="G378" s="127"/>
      <c r="H378" s="126"/>
      <c r="I378" s="126"/>
      <c r="J378" s="28">
        <f t="shared" si="70"/>
        <v>0</v>
      </c>
      <c r="K378" s="31"/>
    </row>
    <row r="379" spans="1:11" x14ac:dyDescent="0.25">
      <c r="A379" s="131"/>
      <c r="B379" s="124"/>
      <c r="C379" s="125" t="s">
        <v>18</v>
      </c>
      <c r="D379" s="23"/>
      <c r="E379" s="126"/>
      <c r="F379" s="126"/>
      <c r="G379" s="127"/>
      <c r="H379" s="126"/>
      <c r="I379" s="126"/>
      <c r="J379" s="28">
        <f t="shared" si="70"/>
        <v>0</v>
      </c>
      <c r="K379" s="31"/>
    </row>
    <row r="380" spans="1:11" x14ac:dyDescent="0.25">
      <c r="A380" s="131"/>
      <c r="B380" s="124"/>
      <c r="C380" s="125" t="s">
        <v>22</v>
      </c>
      <c r="D380" s="23"/>
      <c r="E380" s="126"/>
      <c r="F380" s="126"/>
      <c r="G380" s="127"/>
      <c r="H380" s="126"/>
      <c r="I380" s="126"/>
      <c r="J380" s="28">
        <f t="shared" si="70"/>
        <v>0</v>
      </c>
      <c r="K380" s="31"/>
    </row>
    <row r="381" spans="1:11" x14ac:dyDescent="0.25">
      <c r="A381" s="133"/>
      <c r="B381" s="128"/>
      <c r="C381" s="125" t="s">
        <v>20</v>
      </c>
      <c r="D381" s="23" t="s">
        <v>15</v>
      </c>
      <c r="E381" s="126">
        <f>E386</f>
        <v>380</v>
      </c>
      <c r="F381" s="126">
        <v>378.4</v>
      </c>
      <c r="G381" s="127">
        <v>300</v>
      </c>
      <c r="H381" s="126">
        <v>300</v>
      </c>
      <c r="I381" s="126">
        <v>300</v>
      </c>
      <c r="J381" s="28">
        <f t="shared" si="70"/>
        <v>1278.4000000000001</v>
      </c>
      <c r="K381" s="31"/>
    </row>
    <row r="382" spans="1:11" ht="13.2" customHeight="1" x14ac:dyDescent="0.25">
      <c r="A382" s="137" t="s">
        <v>126</v>
      </c>
      <c r="B382" s="130" t="s">
        <v>127</v>
      </c>
      <c r="C382" s="122" t="s">
        <v>14</v>
      </c>
      <c r="D382" s="27" t="s">
        <v>15</v>
      </c>
      <c r="E382" s="123">
        <f>E386</f>
        <v>380</v>
      </c>
      <c r="F382" s="123">
        <f t="shared" ref="F382:I382" si="79">F386</f>
        <v>378.4</v>
      </c>
      <c r="G382" s="119">
        <f t="shared" si="79"/>
        <v>300</v>
      </c>
      <c r="H382" s="123">
        <f t="shared" si="79"/>
        <v>300</v>
      </c>
      <c r="I382" s="123">
        <f t="shared" si="79"/>
        <v>300</v>
      </c>
      <c r="J382" s="28">
        <f t="shared" si="70"/>
        <v>1278.4000000000001</v>
      </c>
      <c r="K382" s="31"/>
    </row>
    <row r="383" spans="1:11" x14ac:dyDescent="0.25">
      <c r="A383" s="138"/>
      <c r="B383" s="132"/>
      <c r="C383" s="125" t="s">
        <v>17</v>
      </c>
      <c r="D383" s="23"/>
      <c r="E383" s="126"/>
      <c r="F383" s="126"/>
      <c r="G383" s="127"/>
      <c r="H383" s="126"/>
      <c r="I383" s="126"/>
      <c r="J383" s="28">
        <f t="shared" si="70"/>
        <v>0</v>
      </c>
      <c r="K383" s="31"/>
    </row>
    <row r="384" spans="1:11" x14ac:dyDescent="0.25">
      <c r="A384" s="138"/>
      <c r="B384" s="132"/>
      <c r="C384" s="125" t="s">
        <v>18</v>
      </c>
      <c r="D384" s="23"/>
      <c r="E384" s="126"/>
      <c r="F384" s="126"/>
      <c r="G384" s="127"/>
      <c r="H384" s="126"/>
      <c r="I384" s="126"/>
      <c r="J384" s="28">
        <f t="shared" si="70"/>
        <v>0</v>
      </c>
      <c r="K384" s="31"/>
    </row>
    <row r="385" spans="1:11" x14ac:dyDescent="0.25">
      <c r="A385" s="138"/>
      <c r="B385" s="132"/>
      <c r="C385" s="125" t="s">
        <v>22</v>
      </c>
      <c r="D385" s="23"/>
      <c r="E385" s="126"/>
      <c r="F385" s="126"/>
      <c r="G385" s="127"/>
      <c r="H385" s="126"/>
      <c r="I385" s="126"/>
      <c r="J385" s="28">
        <f t="shared" si="70"/>
        <v>0</v>
      </c>
      <c r="K385" s="31"/>
    </row>
    <row r="386" spans="1:11" x14ac:dyDescent="0.25">
      <c r="A386" s="139"/>
      <c r="B386" s="134"/>
      <c r="C386" s="125" t="s">
        <v>20</v>
      </c>
      <c r="D386" s="23" t="s">
        <v>15</v>
      </c>
      <c r="E386" s="126">
        <v>380</v>
      </c>
      <c r="F386" s="126">
        <v>378.4</v>
      </c>
      <c r="G386" s="127">
        <v>300</v>
      </c>
      <c r="H386" s="126">
        <v>300</v>
      </c>
      <c r="I386" s="126">
        <v>300</v>
      </c>
      <c r="J386" s="28">
        <f t="shared" si="70"/>
        <v>1278.4000000000001</v>
      </c>
      <c r="K386" s="31"/>
    </row>
    <row r="387" spans="1:11" ht="14.4" customHeight="1" x14ac:dyDescent="0.25">
      <c r="A387" s="140"/>
      <c r="B387" s="113" t="s">
        <v>128</v>
      </c>
      <c r="C387" s="114" t="s">
        <v>14</v>
      </c>
      <c r="D387" s="27" t="s">
        <v>15</v>
      </c>
      <c r="E387" s="141">
        <f>E391</f>
        <v>0</v>
      </c>
      <c r="F387" s="141">
        <f t="shared" ref="F387:G387" si="80">F391</f>
        <v>10</v>
      </c>
      <c r="G387" s="142">
        <f t="shared" si="80"/>
        <v>10</v>
      </c>
      <c r="H387" s="141">
        <v>10</v>
      </c>
      <c r="I387" s="141">
        <v>10</v>
      </c>
      <c r="J387" s="28">
        <f t="shared" si="70"/>
        <v>40</v>
      </c>
      <c r="K387" s="143" t="s">
        <v>129</v>
      </c>
    </row>
    <row r="388" spans="1:11" x14ac:dyDescent="0.25">
      <c r="A388" s="144"/>
      <c r="B388" s="117"/>
      <c r="C388" s="118" t="s">
        <v>17</v>
      </c>
      <c r="D388" s="23"/>
      <c r="E388" s="145"/>
      <c r="F388" s="145"/>
      <c r="G388" s="146"/>
      <c r="H388" s="145"/>
      <c r="I388" s="145"/>
      <c r="J388" s="28">
        <f t="shared" si="70"/>
        <v>0</v>
      </c>
      <c r="K388" s="19"/>
    </row>
    <row r="389" spans="1:11" x14ac:dyDescent="0.25">
      <c r="A389" s="144"/>
      <c r="B389" s="117"/>
      <c r="C389" s="118" t="s">
        <v>18</v>
      </c>
      <c r="D389" s="23"/>
      <c r="E389" s="145"/>
      <c r="F389" s="145"/>
      <c r="G389" s="146"/>
      <c r="H389" s="145"/>
      <c r="I389" s="145"/>
      <c r="J389" s="28">
        <f t="shared" si="70"/>
        <v>0</v>
      </c>
      <c r="K389" s="31"/>
    </row>
    <row r="390" spans="1:11" x14ac:dyDescent="0.25">
      <c r="A390" s="144"/>
      <c r="B390" s="117"/>
      <c r="C390" s="118" t="s">
        <v>19</v>
      </c>
      <c r="D390" s="23"/>
      <c r="E390" s="145"/>
      <c r="F390" s="145"/>
      <c r="G390" s="146"/>
      <c r="H390" s="145"/>
      <c r="I390" s="145"/>
      <c r="J390" s="28">
        <f t="shared" si="70"/>
        <v>0</v>
      </c>
      <c r="K390" s="31"/>
    </row>
    <row r="391" spans="1:11" ht="19.2" customHeight="1" x14ac:dyDescent="0.25">
      <c r="A391" s="144"/>
      <c r="B391" s="117"/>
      <c r="C391" s="118" t="s">
        <v>20</v>
      </c>
      <c r="D391" s="23" t="s">
        <v>15</v>
      </c>
      <c r="E391" s="145">
        <f>E396</f>
        <v>0</v>
      </c>
      <c r="F391" s="145">
        <f t="shared" ref="F391:G391" si="81">F396</f>
        <v>10</v>
      </c>
      <c r="G391" s="146">
        <f t="shared" si="81"/>
        <v>10</v>
      </c>
      <c r="H391" s="145">
        <v>10</v>
      </c>
      <c r="I391" s="145">
        <v>10</v>
      </c>
      <c r="J391" s="28">
        <f t="shared" si="70"/>
        <v>40</v>
      </c>
      <c r="K391" s="31"/>
    </row>
    <row r="392" spans="1:11" x14ac:dyDescent="0.25">
      <c r="A392" s="144"/>
      <c r="B392" s="121" t="s">
        <v>130</v>
      </c>
      <c r="C392" s="122" t="s">
        <v>14</v>
      </c>
      <c r="D392" s="27" t="s">
        <v>15</v>
      </c>
      <c r="E392" s="147">
        <f>E396</f>
        <v>0</v>
      </c>
      <c r="F392" s="147">
        <f t="shared" ref="F392:G392" si="82">F396</f>
        <v>10</v>
      </c>
      <c r="G392" s="148">
        <f t="shared" si="82"/>
        <v>10</v>
      </c>
      <c r="H392" s="147">
        <v>10</v>
      </c>
      <c r="I392" s="147">
        <v>10</v>
      </c>
      <c r="J392" s="28">
        <f t="shared" ref="J392:J421" si="83">SUM(F392:I392)</f>
        <v>40</v>
      </c>
      <c r="K392" s="31"/>
    </row>
    <row r="393" spans="1:11" x14ac:dyDescent="0.25">
      <c r="A393" s="144"/>
      <c r="B393" s="124"/>
      <c r="C393" s="125" t="s">
        <v>17</v>
      </c>
      <c r="D393" s="23"/>
      <c r="E393" s="145"/>
      <c r="F393" s="145"/>
      <c r="G393" s="146"/>
      <c r="H393" s="145"/>
      <c r="I393" s="145"/>
      <c r="J393" s="28">
        <f t="shared" si="83"/>
        <v>0</v>
      </c>
      <c r="K393" s="31"/>
    </row>
    <row r="394" spans="1:11" x14ac:dyDescent="0.25">
      <c r="A394" s="144"/>
      <c r="B394" s="124"/>
      <c r="C394" s="125" t="s">
        <v>18</v>
      </c>
      <c r="D394" s="23"/>
      <c r="E394" s="145"/>
      <c r="F394" s="145"/>
      <c r="G394" s="146"/>
      <c r="H394" s="145"/>
      <c r="I394" s="145"/>
      <c r="J394" s="28">
        <f t="shared" si="83"/>
        <v>0</v>
      </c>
      <c r="K394" s="31"/>
    </row>
    <row r="395" spans="1:11" x14ac:dyDescent="0.25">
      <c r="A395" s="144"/>
      <c r="B395" s="124"/>
      <c r="C395" s="125" t="s">
        <v>22</v>
      </c>
      <c r="D395" s="23"/>
      <c r="E395" s="145"/>
      <c r="F395" s="145"/>
      <c r="G395" s="146"/>
      <c r="H395" s="145"/>
      <c r="I395" s="145"/>
      <c r="J395" s="28">
        <f t="shared" si="83"/>
        <v>0</v>
      </c>
      <c r="K395" s="31"/>
    </row>
    <row r="396" spans="1:11" ht="16.95" customHeight="1" x14ac:dyDescent="0.25">
      <c r="A396" s="144"/>
      <c r="B396" s="128"/>
      <c r="C396" s="125" t="s">
        <v>20</v>
      </c>
      <c r="D396" s="23" t="s">
        <v>15</v>
      </c>
      <c r="E396" s="145">
        <f>E401</f>
        <v>0</v>
      </c>
      <c r="F396" s="145">
        <f t="shared" ref="F396:G396" si="84">F401</f>
        <v>10</v>
      </c>
      <c r="G396" s="146">
        <f t="shared" si="84"/>
        <v>10</v>
      </c>
      <c r="H396" s="145">
        <v>10</v>
      </c>
      <c r="I396" s="145">
        <v>10</v>
      </c>
      <c r="J396" s="28">
        <f t="shared" si="83"/>
        <v>40</v>
      </c>
      <c r="K396" s="31"/>
    </row>
    <row r="397" spans="1:11" x14ac:dyDescent="0.25">
      <c r="A397" s="144"/>
      <c r="B397" s="130" t="s">
        <v>131</v>
      </c>
      <c r="C397" s="122" t="s">
        <v>14</v>
      </c>
      <c r="D397" s="27" t="s">
        <v>15</v>
      </c>
      <c r="E397" s="147">
        <f>E401</f>
        <v>0</v>
      </c>
      <c r="F397" s="147">
        <v>10</v>
      </c>
      <c r="G397" s="148">
        <v>10</v>
      </c>
      <c r="H397" s="147">
        <v>10</v>
      </c>
      <c r="I397" s="147">
        <v>10</v>
      </c>
      <c r="J397" s="28">
        <f t="shared" si="83"/>
        <v>40</v>
      </c>
      <c r="K397" s="31"/>
    </row>
    <row r="398" spans="1:11" x14ac:dyDescent="0.25">
      <c r="A398" s="144"/>
      <c r="B398" s="132"/>
      <c r="C398" s="125" t="s">
        <v>17</v>
      </c>
      <c r="D398" s="23"/>
      <c r="E398" s="145"/>
      <c r="F398" s="145"/>
      <c r="G398" s="146"/>
      <c r="H398" s="145"/>
      <c r="I398" s="145"/>
      <c r="J398" s="28">
        <f t="shared" si="83"/>
        <v>0</v>
      </c>
      <c r="K398" s="31"/>
    </row>
    <row r="399" spans="1:11" x14ac:dyDescent="0.25">
      <c r="A399" s="144"/>
      <c r="B399" s="132"/>
      <c r="C399" s="125" t="s">
        <v>18</v>
      </c>
      <c r="D399" s="23"/>
      <c r="E399" s="145"/>
      <c r="F399" s="145"/>
      <c r="G399" s="146"/>
      <c r="H399" s="145"/>
      <c r="I399" s="145"/>
      <c r="J399" s="28">
        <f t="shared" si="83"/>
        <v>0</v>
      </c>
      <c r="K399" s="31"/>
    </row>
    <row r="400" spans="1:11" x14ac:dyDescent="0.25">
      <c r="A400" s="144"/>
      <c r="B400" s="132"/>
      <c r="C400" s="125" t="s">
        <v>22</v>
      </c>
      <c r="D400" s="23"/>
      <c r="E400" s="145"/>
      <c r="F400" s="145"/>
      <c r="G400" s="146"/>
      <c r="H400" s="145"/>
      <c r="I400" s="145"/>
      <c r="J400" s="28">
        <f t="shared" si="83"/>
        <v>0</v>
      </c>
      <c r="K400" s="31"/>
    </row>
    <row r="401" spans="1:11" ht="18.600000000000001" customHeight="1" x14ac:dyDescent="0.25">
      <c r="A401" s="144"/>
      <c r="B401" s="134"/>
      <c r="C401" s="125" t="s">
        <v>20</v>
      </c>
      <c r="D401" s="23" t="s">
        <v>15</v>
      </c>
      <c r="E401" s="145">
        <v>0</v>
      </c>
      <c r="F401" s="145">
        <v>10</v>
      </c>
      <c r="G401" s="146">
        <v>10</v>
      </c>
      <c r="H401" s="145">
        <v>10</v>
      </c>
      <c r="I401" s="145">
        <v>10</v>
      </c>
      <c r="J401" s="28">
        <f t="shared" si="83"/>
        <v>40</v>
      </c>
      <c r="K401" s="31"/>
    </row>
    <row r="402" spans="1:11" ht="24.6" customHeight="1" x14ac:dyDescent="0.25">
      <c r="A402" s="140"/>
      <c r="B402" s="113" t="s">
        <v>132</v>
      </c>
      <c r="C402" s="114" t="s">
        <v>14</v>
      </c>
      <c r="D402" s="27" t="s">
        <v>15</v>
      </c>
      <c r="E402" s="141">
        <f>E406</f>
        <v>0</v>
      </c>
      <c r="F402" s="141">
        <f t="shared" ref="F402:I402" si="85">F406</f>
        <v>0</v>
      </c>
      <c r="G402" s="142">
        <f t="shared" si="85"/>
        <v>100</v>
      </c>
      <c r="H402" s="142">
        <f t="shared" si="85"/>
        <v>100</v>
      </c>
      <c r="I402" s="142">
        <f t="shared" si="85"/>
        <v>100</v>
      </c>
      <c r="J402" s="28">
        <f t="shared" si="83"/>
        <v>300</v>
      </c>
      <c r="K402" s="12" t="s">
        <v>129</v>
      </c>
    </row>
    <row r="403" spans="1:11" ht="13.2" customHeight="1" x14ac:dyDescent="0.25">
      <c r="A403" s="144"/>
      <c r="B403" s="117"/>
      <c r="C403" s="118" t="s">
        <v>17</v>
      </c>
      <c r="D403" s="23"/>
      <c r="E403" s="145"/>
      <c r="F403" s="145"/>
      <c r="G403" s="146"/>
      <c r="H403" s="145"/>
      <c r="I403" s="145"/>
      <c r="J403" s="28">
        <f t="shared" si="83"/>
        <v>0</v>
      </c>
      <c r="K403" s="19"/>
    </row>
    <row r="404" spans="1:11" ht="13.2" customHeight="1" x14ac:dyDescent="0.25">
      <c r="A404" s="144"/>
      <c r="B404" s="117"/>
      <c r="C404" s="118" t="s">
        <v>18</v>
      </c>
      <c r="D404" s="23"/>
      <c r="E404" s="145"/>
      <c r="F404" s="145"/>
      <c r="G404" s="146"/>
      <c r="H404" s="145"/>
      <c r="I404" s="145"/>
      <c r="J404" s="28">
        <f t="shared" si="83"/>
        <v>0</v>
      </c>
      <c r="K404" s="31"/>
    </row>
    <row r="405" spans="1:11" ht="13.8" customHeight="1" x14ac:dyDescent="0.25">
      <c r="A405" s="144"/>
      <c r="B405" s="117"/>
      <c r="C405" s="118" t="s">
        <v>19</v>
      </c>
      <c r="D405" s="23"/>
      <c r="E405" s="145"/>
      <c r="F405" s="145"/>
      <c r="G405" s="146"/>
      <c r="H405" s="145"/>
      <c r="I405" s="145"/>
      <c r="J405" s="28">
        <f t="shared" si="83"/>
        <v>0</v>
      </c>
      <c r="K405" s="31"/>
    </row>
    <row r="406" spans="1:11" ht="18.600000000000001" customHeight="1" x14ac:dyDescent="0.25">
      <c r="A406" s="144"/>
      <c r="B406" s="117"/>
      <c r="C406" s="118" t="s">
        <v>20</v>
      </c>
      <c r="D406" s="23" t="s">
        <v>15</v>
      </c>
      <c r="E406" s="145">
        <f>E411</f>
        <v>0</v>
      </c>
      <c r="F406" s="145"/>
      <c r="G406" s="146">
        <v>100</v>
      </c>
      <c r="H406" s="146">
        <f t="shared" ref="H406:K406" si="86">H411</f>
        <v>100</v>
      </c>
      <c r="I406" s="146">
        <f t="shared" si="86"/>
        <v>100</v>
      </c>
      <c r="J406" s="28">
        <f t="shared" si="83"/>
        <v>300</v>
      </c>
      <c r="K406" s="31"/>
    </row>
    <row r="407" spans="1:11" ht="14.4" customHeight="1" x14ac:dyDescent="0.25">
      <c r="A407" s="144"/>
      <c r="B407" s="121" t="s">
        <v>133</v>
      </c>
      <c r="C407" s="122" t="s">
        <v>14</v>
      </c>
      <c r="D407" s="27" t="s">
        <v>15</v>
      </c>
      <c r="E407" s="147">
        <f>E411</f>
        <v>0</v>
      </c>
      <c r="F407" s="147">
        <f t="shared" ref="F407:I407" si="87">F411</f>
        <v>0</v>
      </c>
      <c r="G407" s="148">
        <f t="shared" si="87"/>
        <v>100</v>
      </c>
      <c r="H407" s="148">
        <f t="shared" si="87"/>
        <v>100</v>
      </c>
      <c r="I407" s="148">
        <f t="shared" si="87"/>
        <v>100</v>
      </c>
      <c r="J407" s="28">
        <f t="shared" si="83"/>
        <v>300</v>
      </c>
      <c r="K407" s="31"/>
    </row>
    <row r="408" spans="1:11" ht="14.4" customHeight="1" x14ac:dyDescent="0.25">
      <c r="A408" s="144"/>
      <c r="B408" s="124"/>
      <c r="C408" s="125" t="s">
        <v>17</v>
      </c>
      <c r="D408" s="23"/>
      <c r="E408" s="145"/>
      <c r="F408" s="145"/>
      <c r="G408" s="146"/>
      <c r="H408" s="145"/>
      <c r="I408" s="145"/>
      <c r="J408" s="28">
        <f t="shared" si="83"/>
        <v>0</v>
      </c>
      <c r="K408" s="31"/>
    </row>
    <row r="409" spans="1:11" ht="14.4" customHeight="1" x14ac:dyDescent="0.25">
      <c r="A409" s="144"/>
      <c r="B409" s="124"/>
      <c r="C409" s="125" t="s">
        <v>18</v>
      </c>
      <c r="D409" s="23"/>
      <c r="E409" s="145"/>
      <c r="F409" s="145"/>
      <c r="G409" s="146"/>
      <c r="H409" s="145"/>
      <c r="I409" s="145"/>
      <c r="J409" s="28">
        <f t="shared" si="83"/>
        <v>0</v>
      </c>
      <c r="K409" s="31"/>
    </row>
    <row r="410" spans="1:11" ht="14.4" customHeight="1" x14ac:dyDescent="0.25">
      <c r="A410" s="144"/>
      <c r="B410" s="124"/>
      <c r="C410" s="125" t="s">
        <v>22</v>
      </c>
      <c r="D410" s="23"/>
      <c r="E410" s="145"/>
      <c r="F410" s="145"/>
      <c r="G410" s="146"/>
      <c r="H410" s="145"/>
      <c r="I410" s="145"/>
      <c r="J410" s="28">
        <f t="shared" si="83"/>
        <v>0</v>
      </c>
      <c r="K410" s="31"/>
    </row>
    <row r="411" spans="1:11" ht="14.4" customHeight="1" x14ac:dyDescent="0.25">
      <c r="A411" s="144"/>
      <c r="B411" s="128"/>
      <c r="C411" s="125" t="s">
        <v>20</v>
      </c>
      <c r="D411" s="23" t="s">
        <v>15</v>
      </c>
      <c r="E411" s="145">
        <f>E416</f>
        <v>0</v>
      </c>
      <c r="F411" s="145"/>
      <c r="G411" s="146">
        <f t="shared" ref="G411:J411" si="88">G416</f>
        <v>100</v>
      </c>
      <c r="H411" s="146">
        <f t="shared" si="88"/>
        <v>100</v>
      </c>
      <c r="I411" s="146">
        <f t="shared" si="88"/>
        <v>100</v>
      </c>
      <c r="J411" s="28">
        <f t="shared" si="83"/>
        <v>300</v>
      </c>
      <c r="K411" s="31"/>
    </row>
    <row r="412" spans="1:11" ht="14.4" customHeight="1" x14ac:dyDescent="0.25">
      <c r="A412" s="144"/>
      <c r="B412" s="130" t="s">
        <v>134</v>
      </c>
      <c r="C412" s="122" t="s">
        <v>14</v>
      </c>
      <c r="D412" s="27" t="s">
        <v>15</v>
      </c>
      <c r="E412" s="147">
        <f>E416</f>
        <v>0</v>
      </c>
      <c r="F412" s="147">
        <v>0</v>
      </c>
      <c r="G412" s="148">
        <f>SUM(G413:G416)</f>
        <v>100</v>
      </c>
      <c r="H412" s="148">
        <f t="shared" ref="H412:I412" si="89">SUM(H413:H416)</f>
        <v>100</v>
      </c>
      <c r="I412" s="148">
        <f t="shared" si="89"/>
        <v>100</v>
      </c>
      <c r="J412" s="28">
        <f t="shared" si="83"/>
        <v>300</v>
      </c>
      <c r="K412" s="31"/>
    </row>
    <row r="413" spans="1:11" ht="14.4" customHeight="1" x14ac:dyDescent="0.25">
      <c r="A413" s="144"/>
      <c r="B413" s="132"/>
      <c r="C413" s="125" t="s">
        <v>17</v>
      </c>
      <c r="D413" s="23"/>
      <c r="E413" s="145"/>
      <c r="F413" s="145"/>
      <c r="G413" s="146"/>
      <c r="H413" s="145"/>
      <c r="I413" s="145"/>
      <c r="J413" s="28">
        <f t="shared" si="83"/>
        <v>0</v>
      </c>
      <c r="K413" s="31"/>
    </row>
    <row r="414" spans="1:11" ht="14.4" customHeight="1" x14ac:dyDescent="0.25">
      <c r="A414" s="144"/>
      <c r="B414" s="132"/>
      <c r="C414" s="125" t="s">
        <v>18</v>
      </c>
      <c r="D414" s="23"/>
      <c r="E414" s="145"/>
      <c r="F414" s="145"/>
      <c r="G414" s="146"/>
      <c r="H414" s="145"/>
      <c r="I414" s="145"/>
      <c r="J414" s="28">
        <f t="shared" si="83"/>
        <v>0</v>
      </c>
      <c r="K414" s="31"/>
    </row>
    <row r="415" spans="1:11" ht="14.4" customHeight="1" x14ac:dyDescent="0.25">
      <c r="A415" s="144"/>
      <c r="B415" s="132"/>
      <c r="C415" s="125" t="s">
        <v>22</v>
      </c>
      <c r="D415" s="23"/>
      <c r="E415" s="145"/>
      <c r="F415" s="145"/>
      <c r="G415" s="146"/>
      <c r="H415" s="145"/>
      <c r="I415" s="145"/>
      <c r="J415" s="28">
        <f t="shared" si="83"/>
        <v>0</v>
      </c>
      <c r="K415" s="31"/>
    </row>
    <row r="416" spans="1:11" ht="14.4" customHeight="1" x14ac:dyDescent="0.25">
      <c r="A416" s="144"/>
      <c r="B416" s="134"/>
      <c r="C416" s="125" t="s">
        <v>20</v>
      </c>
      <c r="D416" s="23" t="s">
        <v>15</v>
      </c>
      <c r="E416" s="145">
        <v>0</v>
      </c>
      <c r="F416" s="145"/>
      <c r="G416" s="146">
        <v>100</v>
      </c>
      <c r="H416" s="145">
        <v>100</v>
      </c>
      <c r="I416" s="145">
        <v>100</v>
      </c>
      <c r="J416" s="28">
        <f t="shared" si="83"/>
        <v>300</v>
      </c>
      <c r="K416" s="31"/>
    </row>
    <row r="417" spans="1:11" ht="13.8" x14ac:dyDescent="0.25">
      <c r="A417" s="149"/>
      <c r="B417" s="150" t="s">
        <v>135</v>
      </c>
      <c r="C417" s="27" t="s">
        <v>14</v>
      </c>
      <c r="D417" s="27" t="s">
        <v>15</v>
      </c>
      <c r="E417" s="151">
        <f>SUM(E418:E421)</f>
        <v>79785.054000000004</v>
      </c>
      <c r="F417" s="151">
        <f>SUM(F418:F421)</f>
        <v>105882.7</v>
      </c>
      <c r="G417" s="152">
        <f t="shared" ref="G417:I417" si="90">SUM(G418:G421)</f>
        <v>82643.299999999988</v>
      </c>
      <c r="H417" s="152">
        <f t="shared" si="90"/>
        <v>68815.3</v>
      </c>
      <c r="I417" s="152">
        <f t="shared" si="90"/>
        <v>69084.299999999988</v>
      </c>
      <c r="J417" s="153">
        <f t="shared" si="83"/>
        <v>326425.59999999998</v>
      </c>
      <c r="K417" s="31"/>
    </row>
    <row r="418" spans="1:11" ht="13.8" x14ac:dyDescent="0.25">
      <c r="A418" s="149"/>
      <c r="B418" s="154"/>
      <c r="C418" s="27" t="s">
        <v>17</v>
      </c>
      <c r="D418" s="23"/>
      <c r="E418" s="151">
        <v>111.6</v>
      </c>
      <c r="F418" s="151">
        <v>0</v>
      </c>
      <c r="G418" s="152">
        <v>0</v>
      </c>
      <c r="H418" s="152">
        <v>0</v>
      </c>
      <c r="I418" s="152">
        <v>0</v>
      </c>
      <c r="J418" s="153">
        <f t="shared" si="83"/>
        <v>0</v>
      </c>
      <c r="K418" s="31"/>
    </row>
    <row r="419" spans="1:11" ht="13.8" x14ac:dyDescent="0.25">
      <c r="A419" s="149"/>
      <c r="B419" s="154"/>
      <c r="C419" s="27" t="s">
        <v>18</v>
      </c>
      <c r="D419" s="23"/>
      <c r="E419" s="151">
        <f>E293+E223+E203+E178+E137+E75+E40+E9+E354+E374</f>
        <v>26738.381209999996</v>
      </c>
      <c r="F419" s="151">
        <f>F293+F223+F203+F178+F137+F75+F40+F9+F354+F374</f>
        <v>14072.199999999999</v>
      </c>
      <c r="G419" s="152">
        <f t="shared" ref="G419:I420" si="91">G293+G223+G203+G178+G137+G75+G40+G9+G354+G374</f>
        <v>11344.5</v>
      </c>
      <c r="H419" s="152">
        <f t="shared" si="91"/>
        <v>0</v>
      </c>
      <c r="I419" s="152">
        <f t="shared" si="91"/>
        <v>0</v>
      </c>
      <c r="J419" s="153">
        <f t="shared" si="83"/>
        <v>25416.699999999997</v>
      </c>
      <c r="K419" s="31"/>
    </row>
    <row r="420" spans="1:11" ht="13.8" x14ac:dyDescent="0.25">
      <c r="A420" s="149"/>
      <c r="B420" s="154"/>
      <c r="C420" s="27" t="s">
        <v>48</v>
      </c>
      <c r="D420" s="23"/>
      <c r="E420" s="151">
        <f>E294+E224+E204+E179+E138+E76+E41+E10+E355+E375</f>
        <v>2548.1999999999998</v>
      </c>
      <c r="F420" s="151">
        <f>F294+F224+F204+F179+F138+F76+F41+F10+F355+F375+F411</f>
        <v>2935.1</v>
      </c>
      <c r="G420" s="152">
        <f>G294+G224+G204+G179+G138+G76+G41+G10+G355+G375</f>
        <v>0</v>
      </c>
      <c r="H420" s="152">
        <f t="shared" si="91"/>
        <v>0</v>
      </c>
      <c r="I420" s="152">
        <f t="shared" si="91"/>
        <v>0</v>
      </c>
      <c r="J420" s="153">
        <f t="shared" si="83"/>
        <v>2935.1</v>
      </c>
      <c r="K420" s="31"/>
    </row>
    <row r="421" spans="1:11" ht="20.399999999999999" x14ac:dyDescent="0.25">
      <c r="A421" s="149"/>
      <c r="B421" s="155"/>
      <c r="C421" s="27" t="s">
        <v>20</v>
      </c>
      <c r="D421" s="23" t="s">
        <v>15</v>
      </c>
      <c r="E421" s="151">
        <f>E295+E225+E205+E180+E139+E77+E42+E11+E356+E376+E391</f>
        <v>50386.872790000001</v>
      </c>
      <c r="F421" s="151">
        <f>F295+F225+F205+F180+F139+F77+F42+F11+F356+F376+F391</f>
        <v>88875.4</v>
      </c>
      <c r="G421" s="152">
        <f>G295+G225+G205+G180+G139+G77+G42+G11+G356+G376+G391+G406</f>
        <v>71298.799999999988</v>
      </c>
      <c r="H421" s="152">
        <f t="shared" ref="H421:I421" si="92">H295+H225+H205+H180+H139+H77+H42+H11+H356+H376+H391+H406</f>
        <v>68815.3</v>
      </c>
      <c r="I421" s="152">
        <f t="shared" si="92"/>
        <v>69084.299999999988</v>
      </c>
      <c r="J421" s="153">
        <f t="shared" si="83"/>
        <v>298073.8</v>
      </c>
      <c r="K421" s="31"/>
    </row>
  </sheetData>
  <mergeCells count="177">
    <mergeCell ref="A417:A421"/>
    <mergeCell ref="B417:B421"/>
    <mergeCell ref="A402:A406"/>
    <mergeCell ref="B402:B406"/>
    <mergeCell ref="K402:K403"/>
    <mergeCell ref="A407:A411"/>
    <mergeCell ref="B407:B411"/>
    <mergeCell ref="A412:A416"/>
    <mergeCell ref="B412:B416"/>
    <mergeCell ref="A387:A391"/>
    <mergeCell ref="B387:B391"/>
    <mergeCell ref="K387:K388"/>
    <mergeCell ref="A392:A396"/>
    <mergeCell ref="B392:B396"/>
    <mergeCell ref="A397:A401"/>
    <mergeCell ref="B397:B401"/>
    <mergeCell ref="A372:A376"/>
    <mergeCell ref="B372:B376"/>
    <mergeCell ref="A377:A381"/>
    <mergeCell ref="B377:B381"/>
    <mergeCell ref="A382:A386"/>
    <mergeCell ref="B382:B386"/>
    <mergeCell ref="A357:A361"/>
    <mergeCell ref="B357:B361"/>
    <mergeCell ref="A362:A366"/>
    <mergeCell ref="B362:B366"/>
    <mergeCell ref="A367:A371"/>
    <mergeCell ref="B367:B371"/>
    <mergeCell ref="A342:A346"/>
    <mergeCell ref="B342:B346"/>
    <mergeCell ref="A347:A351"/>
    <mergeCell ref="B347:B351"/>
    <mergeCell ref="A352:A356"/>
    <mergeCell ref="B352:B356"/>
    <mergeCell ref="A326:A331"/>
    <mergeCell ref="B326:B331"/>
    <mergeCell ref="A332:A336"/>
    <mergeCell ref="B332:B336"/>
    <mergeCell ref="A337:A341"/>
    <mergeCell ref="B337:B341"/>
    <mergeCell ref="A311:A315"/>
    <mergeCell ref="B311:B315"/>
    <mergeCell ref="A316:A320"/>
    <mergeCell ref="B316:B320"/>
    <mergeCell ref="A321:A325"/>
    <mergeCell ref="B321:B325"/>
    <mergeCell ref="A296:A300"/>
    <mergeCell ref="B296:B300"/>
    <mergeCell ref="A301:A305"/>
    <mergeCell ref="B301:B305"/>
    <mergeCell ref="A306:A310"/>
    <mergeCell ref="B306:B310"/>
    <mergeCell ref="A281:A285"/>
    <mergeCell ref="B281:B285"/>
    <mergeCell ref="A286:A290"/>
    <mergeCell ref="B286:B290"/>
    <mergeCell ref="A291:A295"/>
    <mergeCell ref="B291:B295"/>
    <mergeCell ref="A266:A270"/>
    <mergeCell ref="B266:B270"/>
    <mergeCell ref="A271:A275"/>
    <mergeCell ref="B271:B275"/>
    <mergeCell ref="A276:A280"/>
    <mergeCell ref="B276:B280"/>
    <mergeCell ref="A251:A255"/>
    <mergeCell ref="B251:B255"/>
    <mergeCell ref="A256:A260"/>
    <mergeCell ref="B256:B260"/>
    <mergeCell ref="A261:A265"/>
    <mergeCell ref="B261:B265"/>
    <mergeCell ref="A236:A240"/>
    <mergeCell ref="B236:B240"/>
    <mergeCell ref="A241:A245"/>
    <mergeCell ref="B241:B245"/>
    <mergeCell ref="A246:A250"/>
    <mergeCell ref="B246:B250"/>
    <mergeCell ref="A221:A225"/>
    <mergeCell ref="B221:B225"/>
    <mergeCell ref="A226:A230"/>
    <mergeCell ref="B226:B230"/>
    <mergeCell ref="A231:A235"/>
    <mergeCell ref="B231:B235"/>
    <mergeCell ref="A206:A210"/>
    <mergeCell ref="B206:B210"/>
    <mergeCell ref="A211:A215"/>
    <mergeCell ref="B211:B215"/>
    <mergeCell ref="A216:A220"/>
    <mergeCell ref="B216:B220"/>
    <mergeCell ref="A191:A195"/>
    <mergeCell ref="B191:B195"/>
    <mergeCell ref="A196:A200"/>
    <mergeCell ref="B196:B200"/>
    <mergeCell ref="A201:A205"/>
    <mergeCell ref="B201:B205"/>
    <mergeCell ref="A176:A180"/>
    <mergeCell ref="B176:B180"/>
    <mergeCell ref="A181:A185"/>
    <mergeCell ref="B181:B185"/>
    <mergeCell ref="A186:A190"/>
    <mergeCell ref="B186:B190"/>
    <mergeCell ref="A160:A164"/>
    <mergeCell ref="B160:B164"/>
    <mergeCell ref="A165:A169"/>
    <mergeCell ref="B165:B169"/>
    <mergeCell ref="A170:A175"/>
    <mergeCell ref="B170:B175"/>
    <mergeCell ref="A145:A149"/>
    <mergeCell ref="B145:B149"/>
    <mergeCell ref="A150:A154"/>
    <mergeCell ref="B150:B154"/>
    <mergeCell ref="A155:A159"/>
    <mergeCell ref="B155:B159"/>
    <mergeCell ref="A130:A134"/>
    <mergeCell ref="B130:B134"/>
    <mergeCell ref="A135:A139"/>
    <mergeCell ref="B135:B139"/>
    <mergeCell ref="A140:A144"/>
    <mergeCell ref="B140:B144"/>
    <mergeCell ref="A115:A119"/>
    <mergeCell ref="B115:B119"/>
    <mergeCell ref="A120:A124"/>
    <mergeCell ref="B120:B124"/>
    <mergeCell ref="A125:A129"/>
    <mergeCell ref="B125:B129"/>
    <mergeCell ref="A99:A103"/>
    <mergeCell ref="B99:B103"/>
    <mergeCell ref="A104:A109"/>
    <mergeCell ref="B104:B109"/>
    <mergeCell ref="A110:A114"/>
    <mergeCell ref="B110:B114"/>
    <mergeCell ref="A83:A87"/>
    <mergeCell ref="B83:B87"/>
    <mergeCell ref="A88:A93"/>
    <mergeCell ref="B88:B93"/>
    <mergeCell ref="A94:A98"/>
    <mergeCell ref="B94:B98"/>
    <mergeCell ref="A68:A72"/>
    <mergeCell ref="B68:B72"/>
    <mergeCell ref="A73:A77"/>
    <mergeCell ref="B73:B77"/>
    <mergeCell ref="A78:A82"/>
    <mergeCell ref="B78:B82"/>
    <mergeCell ref="A53:A57"/>
    <mergeCell ref="B53:B57"/>
    <mergeCell ref="A58:A62"/>
    <mergeCell ref="B58:B62"/>
    <mergeCell ref="A63:A67"/>
    <mergeCell ref="B63:B67"/>
    <mergeCell ref="A38:A42"/>
    <mergeCell ref="B38:B42"/>
    <mergeCell ref="A43:A47"/>
    <mergeCell ref="B43:B47"/>
    <mergeCell ref="A48:A52"/>
    <mergeCell ref="B48:B52"/>
    <mergeCell ref="A22:A27"/>
    <mergeCell ref="B22:B27"/>
    <mergeCell ref="A28:A32"/>
    <mergeCell ref="B28:B32"/>
    <mergeCell ref="A33:A37"/>
    <mergeCell ref="B33:B37"/>
    <mergeCell ref="A7:A11"/>
    <mergeCell ref="B7:B11"/>
    <mergeCell ref="A12:A16"/>
    <mergeCell ref="B12:B16"/>
    <mergeCell ref="K12:K13"/>
    <mergeCell ref="A17:A21"/>
    <mergeCell ref="B17:B21"/>
    <mergeCell ref="D1:J1"/>
    <mergeCell ref="B2:K2"/>
    <mergeCell ref="A4:A5"/>
    <mergeCell ref="B4:B5"/>
    <mergeCell ref="C4:C5"/>
    <mergeCell ref="D4:D5"/>
    <mergeCell ref="E4:E5"/>
    <mergeCell ref="F4:I4"/>
    <mergeCell ref="J4:J5"/>
    <mergeCell ref="K4:K5"/>
  </mergeCells>
  <pageMargins left="0.23622047244094491" right="0.15748031496062992" top="0.69" bottom="0.15" header="0.19685039370078741" footer="0.18"/>
  <pageSetup paperSize="9" orientation="landscape" r:id="rId1"/>
  <headerFooter alignWithMargins="0"/>
  <rowBreaks count="13" manualBreakCount="13">
    <brk id="37" max="16383" man="1"/>
    <brk id="72" max="16383" man="1"/>
    <brk id="119" max="16383" man="1"/>
    <brk id="134" max="16383" man="1"/>
    <brk id="175" max="16383" man="1"/>
    <brk id="200" max="16383" man="1"/>
    <brk id="220" max="16383" man="1"/>
    <brk id="255" max="16383" man="1"/>
    <brk id="290" max="16383" man="1"/>
    <brk id="331" max="16383" man="1"/>
    <brk id="351" max="16383" man="1"/>
    <brk id="371" max="16383" man="1"/>
    <brk id="38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2021-2024- 28.12.2021</vt:lpstr>
      <vt:lpstr>'2021-2024- 28.12.2021'!Заголовки_для_печати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dcterms:created xsi:type="dcterms:W3CDTF">2021-12-28T16:27:18Z</dcterms:created>
  <dcterms:modified xsi:type="dcterms:W3CDTF">2021-12-28T16:27:37Z</dcterms:modified>
</cp:coreProperties>
</file>