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sadm-ts\backup-бухгалтерия\2022\Отчеты по исполнению программы СЭР\"/>
    </mc:Choice>
  </mc:AlternateContent>
  <bookViews>
    <workbookView xWindow="0" yWindow="0" windowWidth="23040" windowHeight="7992"/>
  </bookViews>
  <sheets>
    <sheet name="2022 год" sheetId="7" r:id="rId1"/>
  </sheets>
  <definedNames>
    <definedName name="_xlnm.Print_Titles" localSheetId="0">'2022 год'!$2:$4</definedName>
    <definedName name="_xlnm.Print_Area" localSheetId="0">'2022 год'!$A$1:$J$38</definedName>
  </definedNames>
  <calcPr calcId="162913"/>
</workbook>
</file>

<file path=xl/calcChain.xml><?xml version="1.0" encoding="utf-8"?>
<calcChain xmlns="http://schemas.openxmlformats.org/spreadsheetml/2006/main">
  <c r="B39" i="7" l="1"/>
  <c r="C39" i="7"/>
  <c r="D39" i="7"/>
  <c r="E39" i="7"/>
  <c r="F39" i="7"/>
  <c r="G39" i="7"/>
  <c r="H39" i="7"/>
  <c r="I39" i="7"/>
  <c r="J50" i="7" l="1"/>
  <c r="C48" i="7"/>
  <c r="B50" i="7"/>
  <c r="B48" i="7" s="1"/>
  <c r="D46" i="7"/>
  <c r="D44" i="7" s="1"/>
  <c r="E46" i="7"/>
  <c r="E44" i="7" s="1"/>
  <c r="G46" i="7"/>
  <c r="G44" i="7"/>
  <c r="H46" i="7"/>
  <c r="I46" i="7"/>
  <c r="I44" i="7"/>
  <c r="C46" i="7"/>
  <c r="B46" i="7" s="1"/>
  <c r="F43" i="7"/>
  <c r="B43" i="7"/>
  <c r="C30" i="7"/>
  <c r="D30" i="7"/>
  <c r="E30" i="7"/>
  <c r="G30" i="7"/>
  <c r="H30" i="7"/>
  <c r="I30" i="7"/>
  <c r="B33" i="7"/>
  <c r="F33" i="7"/>
  <c r="C44" i="7"/>
  <c r="B37" i="7"/>
  <c r="B28" i="7"/>
  <c r="F28" i="7"/>
  <c r="B24" i="7"/>
  <c r="F23" i="7"/>
  <c r="J23" i="7" s="1"/>
  <c r="D13" i="7"/>
  <c r="E13" i="7"/>
  <c r="C13" i="7"/>
  <c r="B22" i="7"/>
  <c r="F45" i="7"/>
  <c r="B45" i="7"/>
  <c r="I49" i="7"/>
  <c r="I48" i="7"/>
  <c r="H49" i="7"/>
  <c r="H48" i="7" s="1"/>
  <c r="G49" i="7"/>
  <c r="G48" i="7" s="1"/>
  <c r="F49" i="7"/>
  <c r="F48" i="7" s="1"/>
  <c r="J48" i="7" s="1"/>
  <c r="E49" i="7"/>
  <c r="E48" i="7"/>
  <c r="D48" i="7"/>
  <c r="F42" i="7"/>
  <c r="B42" i="7"/>
  <c r="J42" i="7"/>
  <c r="F37" i="7"/>
  <c r="B16" i="7"/>
  <c r="F47" i="7"/>
  <c r="F46" i="7"/>
  <c r="F44" i="7" s="1"/>
  <c r="B47" i="7"/>
  <c r="F41" i="7"/>
  <c r="B41" i="7"/>
  <c r="F40" i="7"/>
  <c r="B40" i="7"/>
  <c r="F38" i="7"/>
  <c r="B38" i="7"/>
  <c r="B36" i="7"/>
  <c r="J36" i="7" s="1"/>
  <c r="F35" i="7"/>
  <c r="B35" i="7"/>
  <c r="F34" i="7"/>
  <c r="J34" i="7" s="1"/>
  <c r="B34" i="7"/>
  <c r="F31" i="7"/>
  <c r="B31" i="7"/>
  <c r="B30" i="7" s="1"/>
  <c r="F32" i="7"/>
  <c r="F30" i="7" s="1"/>
  <c r="J30" i="7" s="1"/>
  <c r="B32" i="7"/>
  <c r="F29" i="7"/>
  <c r="B29" i="7"/>
  <c r="F27" i="7"/>
  <c r="F25" i="7" s="1"/>
  <c r="J25" i="7" s="1"/>
  <c r="B27" i="7"/>
  <c r="F26" i="7"/>
  <c r="B26" i="7"/>
  <c r="B25" i="7" s="1"/>
  <c r="I25" i="7"/>
  <c r="H25" i="7"/>
  <c r="G25" i="7"/>
  <c r="E25" i="7"/>
  <c r="D25" i="7"/>
  <c r="C25" i="7"/>
  <c r="F24" i="7"/>
  <c r="B23" i="7"/>
  <c r="F22" i="7"/>
  <c r="J22" i="7" s="1"/>
  <c r="F21" i="7"/>
  <c r="B21" i="7"/>
  <c r="F20" i="7"/>
  <c r="J20" i="7" s="1"/>
  <c r="B20" i="7"/>
  <c r="B19" i="7" s="1"/>
  <c r="I19" i="7"/>
  <c r="H19" i="7"/>
  <c r="G19" i="7"/>
  <c r="E19" i="7"/>
  <c r="D19" i="7"/>
  <c r="C19" i="7"/>
  <c r="F18" i="7"/>
  <c r="B18" i="7"/>
  <c r="J18" i="7" s="1"/>
  <c r="F17" i="7"/>
  <c r="B17" i="7"/>
  <c r="F16" i="7"/>
  <c r="J16" i="7" s="1"/>
  <c r="F15" i="7"/>
  <c r="J15" i="7" s="1"/>
  <c r="B15" i="7"/>
  <c r="F14" i="7"/>
  <c r="F13" i="7" s="1"/>
  <c r="J13" i="7" s="1"/>
  <c r="B14" i="7"/>
  <c r="I13" i="7"/>
  <c r="H13" i="7"/>
  <c r="G13" i="7"/>
  <c r="F12" i="7"/>
  <c r="J12" i="7" s="1"/>
  <c r="B12" i="7"/>
  <c r="F11" i="7"/>
  <c r="B11" i="7"/>
  <c r="J11" i="7" s="1"/>
  <c r="I10" i="7"/>
  <c r="H10" i="7"/>
  <c r="G10" i="7"/>
  <c r="E10" i="7"/>
  <c r="D10" i="7"/>
  <c r="C10" i="7"/>
  <c r="F9" i="7"/>
  <c r="J9" i="7"/>
  <c r="F8" i="7"/>
  <c r="F7" i="7" s="1"/>
  <c r="B7" i="7"/>
  <c r="I7" i="7"/>
  <c r="H7" i="7"/>
  <c r="G7" i="7"/>
  <c r="E7" i="7"/>
  <c r="D7" i="7"/>
  <c r="C7" i="7"/>
  <c r="J8" i="7"/>
  <c r="J33" i="7"/>
  <c r="J17" i="7"/>
  <c r="J43" i="7"/>
  <c r="J38" i="7"/>
  <c r="H44" i="7"/>
  <c r="J24" i="7"/>
  <c r="J47" i="7"/>
  <c r="J46" i="7" s="1"/>
  <c r="J28" i="7"/>
  <c r="J31" i="7"/>
  <c r="B49" i="7"/>
  <c r="J35" i="7"/>
  <c r="J21" i="7"/>
  <c r="J26" i="7"/>
  <c r="J45" i="7"/>
  <c r="J41" i="7"/>
  <c r="J29" i="7"/>
  <c r="J27" i="7"/>
  <c r="F19" i="7"/>
  <c r="J19" i="7" s="1"/>
  <c r="B13" i="7"/>
  <c r="B10" i="7"/>
  <c r="J14" i="7"/>
  <c r="J49" i="7"/>
  <c r="B44" i="7" l="1"/>
  <c r="J44" i="7" s="1"/>
  <c r="J7" i="7"/>
  <c r="J40" i="7"/>
  <c r="J32" i="7"/>
  <c r="F10" i="7"/>
  <c r="J10" i="7" s="1"/>
  <c r="G6" i="7"/>
  <c r="G5" i="7" s="1"/>
  <c r="D6" i="7"/>
  <c r="D5" i="7" s="1"/>
  <c r="I6" i="7"/>
  <c r="I5" i="7" s="1"/>
  <c r="C6" i="7"/>
  <c r="C5" i="7" s="1"/>
  <c r="E6" i="7"/>
  <c r="E5" i="7" s="1"/>
  <c r="H6" i="7"/>
  <c r="H5" i="7"/>
  <c r="F6" i="7"/>
  <c r="F5" i="7"/>
  <c r="J39" i="7"/>
  <c r="B6" i="7"/>
  <c r="B5" i="7" s="1"/>
  <c r="J5" i="7" s="1"/>
  <c r="J6" i="7" l="1"/>
</calcChain>
</file>

<file path=xl/sharedStrings.xml><?xml version="1.0" encoding="utf-8"?>
<sst xmlns="http://schemas.openxmlformats.org/spreadsheetml/2006/main" count="63" uniqueCount="58">
  <si>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</si>
  <si>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</si>
  <si>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</si>
  <si>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</si>
  <si>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</si>
  <si>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</si>
  <si>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</si>
  <si>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</si>
  <si>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</si>
  <si>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</si>
  <si>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</si>
  <si>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</si>
  <si>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</si>
  <si>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</si>
  <si>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</si>
  <si>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>Проведение культурно-массовых мероприятий к праздничным и памятным датам</t>
  </si>
  <si>
    <t>Проведение мероприятий  для детей и молодежи</t>
  </si>
  <si>
    <t>Проведение мероприятий  в области спорта и физической культуры</t>
  </si>
  <si>
    <t>Средства бюджета ГМР</t>
  </si>
  <si>
    <t>Главный   бухгалтер</t>
  </si>
  <si>
    <t>Петрова  О.В.</t>
  </si>
  <si>
    <t>Мероприятия в области  строительства,  архитектруы и градостроительства</t>
  </si>
  <si>
    <t xml:space="preserve">Прочие мероприятия по благоустройству территории </t>
  </si>
  <si>
    <t>Реализация комплекса  мер по  профилактике девиантного поведения молодежи и трудовой адаптации несовершеннолетних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</si>
  <si>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</si>
  <si>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</si>
  <si>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</si>
  <si>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t xml:space="preserve">Капитальный ремонт  и ремонт  автомобильных дорог общего  пользования местного  значения в рамках  реализации </t>
  </si>
  <si>
    <t>Профилактика терроризма и экстремизма</t>
  </si>
  <si>
    <t>Проведение мероприятий по организации уличного освещения</t>
  </si>
  <si>
    <t>Обеспечение деятельности подведомственных учреждений культуры (ДК)</t>
  </si>
  <si>
    <t>Обеспечение деятельности библиотек</t>
  </si>
  <si>
    <t>Обеспечение  выплат стимулирующего характера работникам муниципальных учреждений культуры</t>
  </si>
  <si>
    <t xml:space="preserve">Проведение мероприятий по обеспечению безопасности дорожного движения 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</si>
  <si>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2 квартал 2022 года "  </t>
  </si>
  <si>
    <r>
      <t xml:space="preserve">ПЛАН  на </t>
    </r>
    <r>
      <rPr>
        <sz val="11"/>
        <rFont val="Times New Roman"/>
        <family val="1"/>
        <charset val="204"/>
      </rPr>
      <t xml:space="preserve"> 2022 год  (тыс. руб.)</t>
    </r>
  </si>
  <si>
    <r>
      <t xml:space="preserve">ФАКТ  за  </t>
    </r>
    <r>
      <rPr>
        <sz val="11"/>
        <rFont val="Times New Roman"/>
        <family val="1"/>
        <charset val="204"/>
      </rPr>
      <t>2022 год (тыс. руб)</t>
    </r>
  </si>
  <si>
    <t xml:space="preserve">Содержание и уборка  автомобильных дорог </t>
  </si>
  <si>
    <t xml:space="preserve">Ремонт  автомобильных дорог общего  пользования местного  значения в рамках  реализации </t>
  </si>
  <si>
    <t xml:space="preserve">Мероприятия в целях реализации  областного закона от 15.01.2018 года  № 03-оз </t>
  </si>
  <si>
    <t xml:space="preserve">Мероприятия в целях реализации  областного закона от 28.12.2018 года  № 147-оз </t>
  </si>
  <si>
    <t>Оказание поддержки гражданам, пострадавшим в результате пожара  муниципального жилищного фонда</t>
  </si>
  <si>
    <t>Муниципальная программа "Социально-экономическое развитие  МО "Сусанинское сельское поселение"</t>
  </si>
  <si>
    <t xml:space="preserve">Комплексы процессных мероприятий </t>
  </si>
  <si>
    <t>Комплекс процессных мероприятий  «Стимулирование экономической активности"</t>
  </si>
  <si>
    <t xml:space="preserve">Комплекс процессных мероприятий  «Обеспечение безопасности на территории" </t>
  </si>
  <si>
    <t xml:space="preserve">Комплекс  процессных мероприятий «Благоустройство  территории" </t>
  </si>
  <si>
    <t xml:space="preserve">Комплекс  процессных мероприятий «Развитие культуры, организация праздничных мероприятий  на территории МО "Сусанинское сельское поселение" </t>
  </si>
  <si>
    <t xml:space="preserve">Комплекс  процессных мероприятий «Развитие физической культуры, спорта и молодежной политики  на территории МО "Сусанинское сельское поселение" </t>
  </si>
  <si>
    <t xml:space="preserve">Комплекс  процессных мероприятий  "Содержание автомобильных дорог на   территории МО "Сусанинское сельское поселение" </t>
  </si>
  <si>
    <t xml:space="preserve">Комплекс  процессных мероприятий  «Жилищно-коммунальное хозяйство на территории МО "Сусанинское сельское поселение" </t>
  </si>
  <si>
    <t xml:space="preserve">Комплекс  процессных мероприятий  "Энергосбережение  и обеспечение   энергоэффективности  </t>
  </si>
  <si>
    <t xml:space="preserve">Комплекс  процессных мероприятий  «Формирование  законопослушного поведения участников дорожного движения  на территории МО "Сусанинское сельское поселение" </t>
  </si>
  <si>
    <t>Организация и проведение мероприятий по профилактике дорожно-транспортных происшествий</t>
  </si>
  <si>
    <t xml:space="preserve">Мероприятия, направленные на достижение целей проекта </t>
  </si>
  <si>
    <t xml:space="preserve">Реализация комплекса  мероприятий  по борьбе с борщевиком Сосновского </t>
  </si>
  <si>
    <t xml:space="preserve">Мероприятия по созданию мест (площадок) накопления твердых коммунальных отходов  </t>
  </si>
  <si>
    <t>Бюджетные инвестиции в объекты капитального строительства государственной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</si>
</sst>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.0"/>
  </numFmts>
  <fonts count="1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4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1"/>
  <sheetViews>
    <sheetView tabSelected="1" zoomScale="75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:E5"/>
    </sheetView>
  </sheetViews>
  <sheetFormatPr defaultColWidth="9.109375" defaultRowHeight="13.8" outlineLevelRow="1" x14ac:dyDescent="0.25"/>
  <cols>
    <col min="1" max="1" width="57.77734375" style="3" customWidth="1"/>
    <col min="2" max="2" width="14.109375" style="3" customWidth="1"/>
    <col min="3" max="3" width="12.6640625" style="3" customWidth="1"/>
    <col min="4" max="4" width="10.5546875" style="3" customWidth="1"/>
    <col min="5" max="5" width="10.44140625" style="3" customWidth="1"/>
    <col min="6" max="6" width="12.109375" style="3" customWidth="1"/>
    <col min="7" max="7" width="12.33203125" style="3" customWidth="1"/>
    <col min="8" max="8" width="10.6640625" style="3" customWidth="1"/>
    <col min="9" max="9" width="9" style="3" customWidth="1"/>
    <col min="10" max="10" width="9.44140625" style="6" customWidth="1"/>
    <col min="11" max="16384" width="9.109375" style="5"/>
  </cols>
  <sheetData>
    <row r="1" spans="1:10" ht="47.4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0.25" customHeight="1" x14ac:dyDescent="0.25">
      <c r="A2" s="33" t="s">
        <v>0</v>
      </c>
      <c r="B2" s="34" t="s">
        <v>35</v>
      </c>
      <c r="C2" s="34"/>
      <c r="D2" s="34"/>
      <c r="E2" s="34"/>
      <c r="F2" s="35" t="s">
        <v>36</v>
      </c>
      <c r="G2" s="36"/>
      <c r="H2" s="36"/>
      <c r="I2" s="36"/>
      <c r="J2" s="37" t="s">
        <v>2</v>
      </c>
    </row>
    <row r="3" spans="1:10" ht="16.5" customHeight="1" x14ac:dyDescent="0.25">
      <c r="A3" s="33"/>
      <c r="B3" s="40" t="s">
        <v>1</v>
      </c>
      <c r="C3" s="41" t="s">
        <v>3</v>
      </c>
      <c r="D3" s="42"/>
      <c r="E3" s="43"/>
      <c r="F3" s="40" t="s">
        <v>1</v>
      </c>
      <c r="G3" s="44" t="s">
        <v>4</v>
      </c>
      <c r="H3" s="45"/>
      <c r="I3" s="46"/>
      <c r="J3" s="38"/>
    </row>
    <row r="4" spans="1:10" ht="43.2" customHeight="1" x14ac:dyDescent="0.25">
      <c r="A4" s="33"/>
      <c r="B4" s="40"/>
      <c r="C4" s="1" t="s">
        <v>8</v>
      </c>
      <c r="D4" s="1" t="s">
        <v>5</v>
      </c>
      <c r="E4" s="1" t="s">
        <v>18</v>
      </c>
      <c r="F4" s="40"/>
      <c r="G4" s="1" t="s">
        <v>7</v>
      </c>
      <c r="H4" s="1" t="s">
        <v>5</v>
      </c>
      <c r="I4" s="1" t="s">
        <v>18</v>
      </c>
      <c r="J4" s="39"/>
    </row>
    <row r="5" spans="1:10" ht="42.6" customHeight="1" x14ac:dyDescent="0.25">
      <c r="A5" s="28" t="s">
        <v>42</v>
      </c>
      <c r="B5" s="29">
        <f t="shared" ref="B5:I5" si="0">B6+B48</f>
        <v>108584.40000000001</v>
      </c>
      <c r="C5" s="29">
        <f t="shared" si="0"/>
        <v>97471.1</v>
      </c>
      <c r="D5" s="29">
        <f t="shared" si="0"/>
        <v>10959.900000000001</v>
      </c>
      <c r="E5" s="29">
        <f t="shared" si="0"/>
        <v>153.4</v>
      </c>
      <c r="F5" s="29">
        <f t="shared" si="0"/>
        <v>22116.3</v>
      </c>
      <c r="G5" s="29">
        <f t="shared" si="0"/>
        <v>21135.699999999997</v>
      </c>
      <c r="H5" s="29">
        <f t="shared" si="0"/>
        <v>897.2</v>
      </c>
      <c r="I5" s="29">
        <f t="shared" si="0"/>
        <v>83.4</v>
      </c>
      <c r="J5" s="31">
        <f t="shared" ref="J5:J10" si="1">F5/B5*100</f>
        <v>20.367842894559438</v>
      </c>
    </row>
    <row r="6" spans="1:10" ht="29.4" customHeight="1" x14ac:dyDescent="0.25">
      <c r="A6" s="26" t="s">
        <v>43</v>
      </c>
      <c r="B6" s="27">
        <f t="shared" ref="B6:I6" si="2">B7+B10+B13+B19+B25+B30+B39+B44+B46</f>
        <v>102734.1</v>
      </c>
      <c r="C6" s="27">
        <f t="shared" si="2"/>
        <v>96827.6</v>
      </c>
      <c r="D6" s="27">
        <f t="shared" si="2"/>
        <v>5753.1</v>
      </c>
      <c r="E6" s="27">
        <f t="shared" si="2"/>
        <v>153.4</v>
      </c>
      <c r="F6" s="27">
        <f t="shared" si="2"/>
        <v>22116.3</v>
      </c>
      <c r="G6" s="27">
        <f t="shared" si="2"/>
        <v>21135.699999999997</v>
      </c>
      <c r="H6" s="27">
        <f t="shared" si="2"/>
        <v>897.2</v>
      </c>
      <c r="I6" s="27">
        <f t="shared" si="2"/>
        <v>83.4</v>
      </c>
      <c r="J6" s="23">
        <f t="shared" si="1"/>
        <v>21.527710857446554</v>
      </c>
    </row>
    <row r="7" spans="1:10" ht="27.6" x14ac:dyDescent="0.25">
      <c r="A7" s="2" t="s">
        <v>44</v>
      </c>
      <c r="B7" s="9">
        <f>SUM(B8:B9)</f>
        <v>720</v>
      </c>
      <c r="C7" s="9">
        <f t="shared" ref="C7:I7" si="3">SUM(C8:C9)</f>
        <v>720</v>
      </c>
      <c r="D7" s="9">
        <f t="shared" si="3"/>
        <v>0</v>
      </c>
      <c r="E7" s="9">
        <f t="shared" si="3"/>
        <v>0</v>
      </c>
      <c r="F7" s="9">
        <f t="shared" si="3"/>
        <v>20</v>
      </c>
      <c r="G7" s="9">
        <f t="shared" si="3"/>
        <v>20</v>
      </c>
      <c r="H7" s="9">
        <f t="shared" si="3"/>
        <v>0</v>
      </c>
      <c r="I7" s="9">
        <f t="shared" si="3"/>
        <v>0</v>
      </c>
      <c r="J7" s="10">
        <f t="shared" si="1"/>
        <v>2.7777777777777777</v>
      </c>
    </row>
    <row r="8" spans="1:10" ht="27.6" customHeight="1" x14ac:dyDescent="0.25">
      <c r="A8" s="17" t="s">
        <v>21</v>
      </c>
      <c r="B8" s="11">
        <v>700</v>
      </c>
      <c r="C8" s="11">
        <v>700</v>
      </c>
      <c r="D8" s="11"/>
      <c r="E8" s="11"/>
      <c r="F8" s="11">
        <f>SUM(G8:G8:H8:I8)</f>
        <v>0</v>
      </c>
      <c r="G8" s="11"/>
      <c r="H8" s="11"/>
      <c r="I8" s="11"/>
      <c r="J8" s="12">
        <f t="shared" si="1"/>
        <v>0</v>
      </c>
    </row>
    <row r="9" spans="1:10" ht="22.8" customHeight="1" x14ac:dyDescent="0.25">
      <c r="A9" s="14" t="s">
        <v>6</v>
      </c>
      <c r="B9" s="11">
        <v>20</v>
      </c>
      <c r="C9" s="11">
        <v>20</v>
      </c>
      <c r="D9" s="11"/>
      <c r="E9" s="11"/>
      <c r="F9" s="11">
        <f>SUM(G9:G9:H9:I9)</f>
        <v>20</v>
      </c>
      <c r="G9" s="11">
        <v>20</v>
      </c>
      <c r="H9" s="11"/>
      <c r="I9" s="11"/>
      <c r="J9" s="12">
        <f t="shared" si="1"/>
        <v>100</v>
      </c>
    </row>
    <row r="10" spans="1:10" ht="27" customHeight="1" outlineLevel="1" x14ac:dyDescent="0.25">
      <c r="A10" s="2" t="s">
        <v>45</v>
      </c>
      <c r="B10" s="9">
        <f t="shared" ref="B10:I10" si="4">SUM(B11:B12)</f>
        <v>610</v>
      </c>
      <c r="C10" s="9">
        <f t="shared" si="4"/>
        <v>610</v>
      </c>
      <c r="D10" s="9">
        <f t="shared" si="4"/>
        <v>0</v>
      </c>
      <c r="E10" s="9">
        <f t="shared" si="4"/>
        <v>0</v>
      </c>
      <c r="F10" s="9">
        <f t="shared" si="4"/>
        <v>0</v>
      </c>
      <c r="G10" s="9">
        <f t="shared" si="4"/>
        <v>0</v>
      </c>
      <c r="H10" s="9">
        <f t="shared" si="4"/>
        <v>0</v>
      </c>
      <c r="I10" s="9">
        <f t="shared" si="4"/>
        <v>0</v>
      </c>
      <c r="J10" s="10">
        <f t="shared" si="1"/>
        <v>0</v>
      </c>
    </row>
    <row r="11" spans="1:10" ht="29.4" customHeight="1" outlineLevel="1" x14ac:dyDescent="0.25">
      <c r="A11" s="16" t="s">
        <v>9</v>
      </c>
      <c r="B11" s="11">
        <f>SUM(C11:C11:D11:E11)</f>
        <v>600</v>
      </c>
      <c r="C11" s="11">
        <v>600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t="shared" ref="J11:J41" si="5">F11/B11*100</f>
        <v>0</v>
      </c>
    </row>
    <row r="12" spans="1:10" ht="22.2" customHeight="1" outlineLevel="1" x14ac:dyDescent="0.25">
      <c r="A12" s="16" t="s">
        <v>28</v>
      </c>
      <c r="B12" s="11">
        <f>SUM(C12:C12:D12:E12)</f>
        <v>10</v>
      </c>
      <c r="C12" s="11">
        <v>10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t="shared" si="5"/>
        <v>0</v>
      </c>
    </row>
    <row r="13" spans="1:10" ht="27.6" x14ac:dyDescent="0.25">
      <c r="A13" s="2" t="s">
        <v>46</v>
      </c>
      <c r="B13" s="9">
        <f>SUM(B14:B17)</f>
        <v>28783.7</v>
      </c>
      <c r="C13" s="9">
        <f>SUM(C14:C17)</f>
        <v>28783.7</v>
      </c>
      <c r="D13" s="9">
        <f>SUM(D14:D17)</f>
        <v>0</v>
      </c>
      <c r="E13" s="9">
        <f>SUM(E14:E17)</f>
        <v>0</v>
      </c>
      <c r="F13" s="9">
        <f>SUM(F14:F18)</f>
        <v>10141.799999999999</v>
      </c>
      <c r="G13" s="9">
        <f>SUM(G14:G18)</f>
        <v>10141.799999999999</v>
      </c>
      <c r="H13" s="9">
        <f>SUM(H14:H18)</f>
        <v>0</v>
      </c>
      <c r="I13" s="9">
        <f>SUM(I14:I18)</f>
        <v>0</v>
      </c>
      <c r="J13" s="10">
        <f t="shared" si="5"/>
        <v>35.234525095800748</v>
      </c>
    </row>
    <row r="14" spans="1:10" ht="19.8" customHeight="1" x14ac:dyDescent="0.25">
      <c r="A14" s="7" t="s">
        <v>24</v>
      </c>
      <c r="B14" s="11">
        <f>SUM(C14:C14:D14:E14)</f>
        <v>7750</v>
      </c>
      <c r="C14" s="11">
        <v>7750</v>
      </c>
      <c r="D14" s="11"/>
      <c r="E14" s="11"/>
      <c r="F14" s="11">
        <f>SUM(G14:G14:H14:I14)</f>
        <v>3032.2</v>
      </c>
      <c r="G14" s="11">
        <v>3032.2</v>
      </c>
      <c r="H14" s="11"/>
      <c r="I14" s="11"/>
      <c r="J14" s="12">
        <f t="shared" si="5"/>
        <v>39.12516129032258</v>
      </c>
    </row>
    <row r="15" spans="1:10" ht="19.8" customHeight="1" outlineLevel="1" x14ac:dyDescent="0.25">
      <c r="A15" s="17" t="s">
        <v>29</v>
      </c>
      <c r="B15" s="11">
        <f>SUM(C15:C15:D15:E15)</f>
        <v>7400</v>
      </c>
      <c r="C15" s="11">
        <v>7400</v>
      </c>
      <c r="D15" s="11"/>
      <c r="E15" s="11"/>
      <c r="F15" s="11">
        <f>SUM(G15:G15:H15:I15)</f>
        <v>2944.8</v>
      </c>
      <c r="G15" s="11">
        <v>2944.8</v>
      </c>
      <c r="H15" s="11"/>
      <c r="I15" s="11"/>
      <c r="J15" s="12">
        <f t="shared" si="5"/>
        <v>39.794594594594592</v>
      </c>
    </row>
    <row r="16" spans="1:10" ht="19.8" customHeight="1" outlineLevel="1" x14ac:dyDescent="0.25">
      <c r="A16" s="17" t="s">
        <v>12</v>
      </c>
      <c r="B16" s="11">
        <f>SUM(C16:C16:D16:E16)</f>
        <v>700</v>
      </c>
      <c r="C16" s="11">
        <v>700</v>
      </c>
      <c r="D16" s="11"/>
      <c r="E16" s="11"/>
      <c r="F16" s="11">
        <f>SUM(G16:G16:H16:I16)</f>
        <v>304.5</v>
      </c>
      <c r="G16" s="11">
        <v>304.5</v>
      </c>
      <c r="H16" s="11"/>
      <c r="I16" s="11"/>
      <c r="J16" s="12">
        <f t="shared" si="5"/>
        <v>43.5</v>
      </c>
    </row>
    <row r="17" spans="1:10" ht="19.8" customHeight="1" outlineLevel="1" x14ac:dyDescent="0.25">
      <c r="A17" s="17" t="s">
        <v>13</v>
      </c>
      <c r="B17" s="11">
        <f>SUM(C17:C17:D17:E17)</f>
        <v>12933.7</v>
      </c>
      <c r="C17" s="11">
        <v>12933.7</v>
      </c>
      <c r="D17" s="11"/>
      <c r="E17" s="11"/>
      <c r="F17" s="11">
        <f>SUM(G17:G17:H17:I17)</f>
        <v>3860.3</v>
      </c>
      <c r="G17" s="11">
        <v>3860.3</v>
      </c>
      <c r="H17" s="11"/>
      <c r="I17" s="11"/>
      <c r="J17" s="12">
        <f t="shared" si="5"/>
        <v>29.846834239235488</v>
      </c>
    </row>
    <row r="18" spans="1:10" ht="15.6" hidden="1" outlineLevel="1" x14ac:dyDescent="0.25">
      <c r="A18" s="5" t="s">
        <v>22</v>
      </c>
      <c r="B18" s="11">
        <f>SUM(C18:C18:E18:E18)</f>
        <v>0</v>
      </c>
      <c r="C18" s="11"/>
      <c r="E18" s="11"/>
      <c r="F18" s="11">
        <f>SUM(G18:G18:H18:I18)</f>
        <v>0</v>
      </c>
      <c r="G18" s="11"/>
      <c r="H18" s="11"/>
      <c r="I18" s="11"/>
      <c r="J18" s="12" t="e">
        <f t="shared" si="5"/>
        <v>#DIV/0!</v>
      </c>
    </row>
    <row r="19" spans="1:10" ht="41.4" outlineLevel="1" x14ac:dyDescent="0.25">
      <c r="A19" s="2" t="s">
        <v>47</v>
      </c>
      <c r="B19" s="9">
        <f t="shared" ref="B19:I19" si="6">SUM(B20:B24)</f>
        <v>23162.3</v>
      </c>
      <c r="C19" s="9">
        <f t="shared" si="6"/>
        <v>20948.7</v>
      </c>
      <c r="D19" s="9">
        <f t="shared" si="6"/>
        <v>2213.6</v>
      </c>
      <c r="E19" s="9">
        <f t="shared" si="6"/>
        <v>0</v>
      </c>
      <c r="F19" s="9">
        <f t="shared" si="6"/>
        <v>7240.1999999999989</v>
      </c>
      <c r="G19" s="9">
        <f t="shared" si="6"/>
        <v>6342.9999999999991</v>
      </c>
      <c r="H19" s="9">
        <f t="shared" si="6"/>
        <v>897.2</v>
      </c>
      <c r="I19" s="9">
        <f t="shared" si="6"/>
        <v>0</v>
      </c>
      <c r="J19" s="13">
        <f>F19/B19*100</f>
        <v>31.25855377056682</v>
      </c>
    </row>
    <row r="20" spans="1:10" ht="27.6" outlineLevel="1" x14ac:dyDescent="0.25">
      <c r="A20" s="7" t="s">
        <v>30</v>
      </c>
      <c r="B20" s="11">
        <f>SUM(C20:C20:D20:E20)</f>
        <v>8088.3</v>
      </c>
      <c r="C20" s="11">
        <v>8088.3</v>
      </c>
      <c r="D20" s="11"/>
      <c r="E20" s="11"/>
      <c r="F20" s="11">
        <f>SUM(G20:G20:H20:I20)</f>
        <v>4174.3999999999996</v>
      </c>
      <c r="G20" s="11">
        <v>4174.3999999999996</v>
      </c>
      <c r="H20" s="11"/>
      <c r="I20" s="11"/>
      <c r="J20" s="12">
        <f>F20/B20*100</f>
        <v>51.610350753557597</v>
      </c>
    </row>
    <row r="21" spans="1:10" ht="15.6" outlineLevel="1" x14ac:dyDescent="0.25">
      <c r="A21" s="7" t="s">
        <v>31</v>
      </c>
      <c r="B21" s="11">
        <f>SUM(C21:C21:D21:E21)</f>
        <v>2146.8000000000002</v>
      </c>
      <c r="C21" s="11">
        <v>2146.8000000000002</v>
      </c>
      <c r="D21" s="11"/>
      <c r="E21" s="11"/>
      <c r="F21" s="11">
        <f>SUM(G21:G21:H21:I21)</f>
        <v>1008.5</v>
      </c>
      <c r="G21" s="11">
        <v>1008.5</v>
      </c>
      <c r="H21" s="11"/>
      <c r="I21" s="11"/>
      <c r="J21" s="12">
        <f t="shared" si="5"/>
        <v>46.976895844978564</v>
      </c>
    </row>
    <row r="22" spans="1:10" ht="28.8" customHeight="1" outlineLevel="1" x14ac:dyDescent="0.25">
      <c r="A22" s="7" t="s">
        <v>15</v>
      </c>
      <c r="B22" s="11">
        <f>SUM(C22:C22:D22:E22)</f>
        <v>500</v>
      </c>
      <c r="C22" s="11">
        <v>500</v>
      </c>
      <c r="D22" s="11"/>
      <c r="E22" s="11"/>
      <c r="F22" s="11">
        <f>SUM(G22:G22:H22:I22)</f>
        <v>262.89999999999998</v>
      </c>
      <c r="G22" s="11">
        <v>262.89999999999998</v>
      </c>
      <c r="H22" s="11"/>
      <c r="I22" s="11"/>
      <c r="J22" s="12">
        <f t="shared" si="5"/>
        <v>52.579999999999991</v>
      </c>
    </row>
    <row r="23" spans="1:10" ht="27.6" x14ac:dyDescent="0.25">
      <c r="A23" s="7" t="s">
        <v>32</v>
      </c>
      <c r="B23" s="11">
        <f>SUM(C23:C23:D23:E23)</f>
        <v>4427.2</v>
      </c>
      <c r="C23" s="11">
        <v>2213.6</v>
      </c>
      <c r="D23" s="11">
        <v>2213.6</v>
      </c>
      <c r="E23" s="11"/>
      <c r="F23" s="11">
        <f>SUM(G23:G23:H23:I23)</f>
        <v>1794.4</v>
      </c>
      <c r="G23" s="11">
        <v>897.2</v>
      </c>
      <c r="H23" s="11">
        <v>897.2</v>
      </c>
      <c r="I23" s="11"/>
      <c r="J23" s="12">
        <f t="shared" si="5"/>
        <v>40.531261293820023</v>
      </c>
    </row>
    <row r="24" spans="1:10" ht="31.8" customHeight="1" x14ac:dyDescent="0.25">
      <c r="A24" s="7" t="s">
        <v>57</v>
      </c>
      <c r="B24" s="11">
        <f>SUM(C24:C24:D24:E24)</f>
        <v>8000</v>
      </c>
      <c r="C24" s="11">
        <v>8000</v>
      </c>
      <c r="D24" s="11"/>
      <c r="E24" s="11"/>
      <c r="F24" s="11">
        <f>SUM(G24:G24:H24:I24)</f>
        <v>0</v>
      </c>
      <c r="G24" s="11">
        <v>0</v>
      </c>
      <c r="H24" s="11"/>
      <c r="I24" s="11"/>
      <c r="J24" s="12">
        <f t="shared" si="5"/>
        <v>0</v>
      </c>
    </row>
    <row r="25" spans="1:10" ht="53.4" customHeight="1" x14ac:dyDescent="0.25">
      <c r="A25" s="2" t="s">
        <v>48</v>
      </c>
      <c r="B25" s="9">
        <f t="shared" ref="B25:I25" si="7">SUM(B26:B29)</f>
        <v>11253.4</v>
      </c>
      <c r="C25" s="9">
        <f t="shared" si="7"/>
        <v>11100</v>
      </c>
      <c r="D25" s="9">
        <f t="shared" si="7"/>
        <v>0</v>
      </c>
      <c r="E25" s="9">
        <f t="shared" si="7"/>
        <v>153.4</v>
      </c>
      <c r="F25" s="9">
        <f t="shared" si="7"/>
        <v>1821</v>
      </c>
      <c r="G25" s="9">
        <f t="shared" si="7"/>
        <v>1737.6</v>
      </c>
      <c r="H25" s="9">
        <f t="shared" si="7"/>
        <v>0</v>
      </c>
      <c r="I25" s="9">
        <f t="shared" si="7"/>
        <v>83.4</v>
      </c>
      <c r="J25" s="10">
        <f t="shared" si="5"/>
        <v>16.181776174311764</v>
      </c>
    </row>
    <row r="26" spans="1:10" ht="19.2" customHeight="1" outlineLevel="1" x14ac:dyDescent="0.25">
      <c r="A26" s="8" t="s">
        <v>16</v>
      </c>
      <c r="B26" s="11">
        <f>SUM(C26:C26:D26:E26)</f>
        <v>297</v>
      </c>
      <c r="C26" s="11">
        <v>297</v>
      </c>
      <c r="D26" s="11"/>
      <c r="E26" s="11"/>
      <c r="F26" s="11">
        <f>SUM(G26:G26)</f>
        <v>59.8</v>
      </c>
      <c r="G26" s="11">
        <v>59.8</v>
      </c>
      <c r="H26" s="11"/>
      <c r="I26" s="11"/>
      <c r="J26" s="12">
        <f t="shared" si="5"/>
        <v>20.134680134680131</v>
      </c>
    </row>
    <row r="27" spans="1:10" ht="29.4" customHeight="1" outlineLevel="1" x14ac:dyDescent="0.25">
      <c r="A27" s="8" t="s">
        <v>17</v>
      </c>
      <c r="B27" s="11">
        <f>SUM(C27:C27:D27:E27)</f>
        <v>2170</v>
      </c>
      <c r="C27" s="11">
        <v>2100</v>
      </c>
      <c r="D27" s="11"/>
      <c r="E27" s="11">
        <v>70</v>
      </c>
      <c r="F27" s="11">
        <f>SUM(G27:G27:H27:I27)</f>
        <v>998.4</v>
      </c>
      <c r="G27" s="11">
        <v>998.4</v>
      </c>
      <c r="H27" s="11"/>
      <c r="I27" s="11"/>
      <c r="J27" s="12">
        <f t="shared" si="5"/>
        <v>46.009216589861751</v>
      </c>
    </row>
    <row r="28" spans="1:10" ht="27" customHeight="1" outlineLevel="1" x14ac:dyDescent="0.25">
      <c r="A28" s="8" t="s">
        <v>23</v>
      </c>
      <c r="B28" s="11">
        <f>SUM(C28:C28:D28:E28)</f>
        <v>786.4</v>
      </c>
      <c r="C28" s="11">
        <v>703</v>
      </c>
      <c r="D28" s="11"/>
      <c r="E28" s="11">
        <v>83.4</v>
      </c>
      <c r="F28" s="11">
        <f>SUM(G28:G28:H28:I28)</f>
        <v>762.8</v>
      </c>
      <c r="G28" s="11">
        <v>679.4</v>
      </c>
      <c r="H28" s="11"/>
      <c r="I28" s="11">
        <v>83.4</v>
      </c>
      <c r="J28" s="12">
        <f t="shared" si="5"/>
        <v>96.998982706002039</v>
      </c>
    </row>
    <row r="29" spans="1:10" ht="27.6" outlineLevel="1" x14ac:dyDescent="0.25">
      <c r="A29" s="7" t="s">
        <v>57</v>
      </c>
      <c r="B29" s="11">
        <f>SUM(C29:C29:D29:E29)</f>
        <v>8000</v>
      </c>
      <c r="C29" s="11">
        <v>8000</v>
      </c>
      <c r="D29" s="11"/>
      <c r="E29" s="11"/>
      <c r="F29" s="11">
        <f>SUM(G29:G29:H29:I29)</f>
        <v>0</v>
      </c>
      <c r="G29" s="11"/>
      <c r="H29" s="11"/>
      <c r="I29" s="11"/>
      <c r="J29" s="12">
        <f t="shared" si="5"/>
        <v>0</v>
      </c>
    </row>
    <row r="30" spans="1:10" ht="44.4" customHeight="1" x14ac:dyDescent="0.25">
      <c r="A30" s="2" t="s">
        <v>49</v>
      </c>
      <c r="B30" s="9">
        <f>SUM(B31:B38)</f>
        <v>32096.399999999998</v>
      </c>
      <c r="C30" s="9">
        <f t="shared" ref="C30:I30" si="8">SUM(C31:C38)</f>
        <v>30586.7</v>
      </c>
      <c r="D30" s="9">
        <f t="shared" si="8"/>
        <v>1509.7</v>
      </c>
      <c r="E30" s="9">
        <f t="shared" si="8"/>
        <v>0</v>
      </c>
      <c r="F30" s="9">
        <f t="shared" si="8"/>
        <v>2589.1999999999998</v>
      </c>
      <c r="G30" s="9">
        <f t="shared" si="8"/>
        <v>2589.1999999999998</v>
      </c>
      <c r="H30" s="9">
        <f t="shared" si="8"/>
        <v>0</v>
      </c>
      <c r="I30" s="9">
        <f t="shared" si="8"/>
        <v>0</v>
      </c>
      <c r="J30" s="13">
        <f>F30/B30*100</f>
        <v>8.0669483181914483</v>
      </c>
    </row>
    <row r="31" spans="1:10" ht="32.4" customHeight="1" outlineLevel="1" x14ac:dyDescent="0.25">
      <c r="A31" s="7" t="s">
        <v>33</v>
      </c>
      <c r="B31" s="11">
        <f>SUM(C31:C31:D31:E31)</f>
        <v>964.8</v>
      </c>
      <c r="C31" s="11">
        <v>964.8</v>
      </c>
      <c r="D31" s="11"/>
      <c r="E31" s="11"/>
      <c r="F31" s="11">
        <f>SUM(G31:G31:H31:I31)</f>
        <v>0</v>
      </c>
      <c r="G31" s="11">
        <v>0</v>
      </c>
      <c r="H31" s="11"/>
      <c r="I31" s="11"/>
      <c r="J31" s="12">
        <f>F31/B31*100</f>
        <v>0</v>
      </c>
    </row>
    <row r="32" spans="1:10" ht="18.600000000000001" customHeight="1" outlineLevel="1" x14ac:dyDescent="0.25">
      <c r="A32" s="7" t="s">
        <v>37</v>
      </c>
      <c r="B32" s="11">
        <f>SUM(C32:C32:D32:E32)</f>
        <v>7600</v>
      </c>
      <c r="C32" s="11">
        <v>7600</v>
      </c>
      <c r="D32" s="11"/>
      <c r="E32" s="11"/>
      <c r="F32" s="11">
        <f>SUM(G32:G32:H32:I32)</f>
        <v>2589.1999999999998</v>
      </c>
      <c r="G32" s="11">
        <v>2589.1999999999998</v>
      </c>
      <c r="H32" s="11"/>
      <c r="I32" s="11"/>
      <c r="J32" s="12">
        <f t="shared" si="5"/>
        <v>34.068421052631578</v>
      </c>
    </row>
    <row r="33" spans="1:10" ht="28.2" customHeight="1" outlineLevel="1" x14ac:dyDescent="0.25">
      <c r="A33" s="7" t="s">
        <v>25</v>
      </c>
      <c r="B33" s="11">
        <f>SUM(C33:C33:D33:E33)</f>
        <v>500</v>
      </c>
      <c r="C33" s="11">
        <v>500</v>
      </c>
      <c r="D33" s="11"/>
      <c r="E33" s="11"/>
      <c r="F33" s="11">
        <f>SUM(G33:G33:H33:I33)</f>
        <v>0</v>
      </c>
      <c r="G33" s="11">
        <v>0</v>
      </c>
      <c r="H33" s="11"/>
      <c r="I33" s="11"/>
      <c r="J33" s="12">
        <f>F33/B33*100</f>
        <v>0</v>
      </c>
    </row>
    <row r="34" spans="1:10" ht="28.8" customHeight="1" outlineLevel="1" x14ac:dyDescent="0.25">
      <c r="A34" s="7" t="s">
        <v>38</v>
      </c>
      <c r="B34" s="11">
        <f>SUM(C34:C34:D34:E34)</f>
        <v>20574.5</v>
      </c>
      <c r="C34" s="11">
        <v>20574.5</v>
      </c>
      <c r="D34" s="11">
        <v>0</v>
      </c>
      <c r="E34" s="11"/>
      <c r="F34" s="11">
        <f>SUM(G34:G34:H34:I34)</f>
        <v>0</v>
      </c>
      <c r="G34" s="11">
        <v>0</v>
      </c>
      <c r="H34" s="11"/>
      <c r="I34" s="11"/>
      <c r="J34" s="12">
        <f t="shared" si="5"/>
        <v>0</v>
      </c>
    </row>
    <row r="35" spans="1:10" ht="27" hidden="1" customHeight="1" outlineLevel="1" x14ac:dyDescent="0.25">
      <c r="A35" s="7" t="s">
        <v>27</v>
      </c>
      <c r="B35" s="11">
        <f>SUM(C35:E35)</f>
        <v>0</v>
      </c>
      <c r="C35" s="11"/>
      <c r="D35" s="11"/>
      <c r="E35" s="11"/>
      <c r="F35" s="11">
        <f>SUM(G35:G35:H35:I35)</f>
        <v>0</v>
      </c>
      <c r="G35" s="11"/>
      <c r="H35" s="11"/>
      <c r="I35" s="11"/>
      <c r="J35" s="12" t="e">
        <f t="shared" si="5"/>
        <v>#DIV/0!</v>
      </c>
    </row>
    <row r="36" spans="1:10" ht="27.6" hidden="1" outlineLevel="1" x14ac:dyDescent="0.25">
      <c r="A36" s="7" t="s">
        <v>27</v>
      </c>
      <c r="B36" s="11">
        <f>SUM(C36:E36)</f>
        <v>0</v>
      </c>
      <c r="C36" s="11"/>
      <c r="D36" s="11"/>
      <c r="E36" s="11"/>
      <c r="F36" s="11"/>
      <c r="G36" s="11"/>
      <c r="H36" s="11"/>
      <c r="I36" s="11"/>
      <c r="J36" s="12" t="e">
        <f t="shared" si="5"/>
        <v>#DIV/0!</v>
      </c>
    </row>
    <row r="37" spans="1:10" ht="27.6" outlineLevel="1" x14ac:dyDescent="0.25">
      <c r="A37" s="7" t="s">
        <v>39</v>
      </c>
      <c r="B37" s="11">
        <f>SUM(C37:E37)</f>
        <v>1819.6000000000001</v>
      </c>
      <c r="C37" s="11">
        <v>764.7</v>
      </c>
      <c r="D37" s="11">
        <v>1054.9000000000001</v>
      </c>
      <c r="E37" s="11"/>
      <c r="F37" s="11">
        <f>SUM(G37:G37:H37:I37)</f>
        <v>0</v>
      </c>
      <c r="G37" s="11">
        <v>0</v>
      </c>
      <c r="H37" s="11">
        <v>0</v>
      </c>
      <c r="I37" s="11"/>
      <c r="J37" s="12">
        <v>0</v>
      </c>
    </row>
    <row r="38" spans="1:10" ht="27.6" customHeight="1" outlineLevel="1" x14ac:dyDescent="0.25">
      <c r="A38" s="7" t="s">
        <v>40</v>
      </c>
      <c r="B38" s="11">
        <f>SUM(C38:E38)</f>
        <v>637.5</v>
      </c>
      <c r="C38" s="11">
        <v>182.7</v>
      </c>
      <c r="D38" s="11">
        <v>454.8</v>
      </c>
      <c r="E38" s="11"/>
      <c r="F38" s="11">
        <f>SUM(G38:G38:H38:I38)</f>
        <v>0</v>
      </c>
      <c r="G38" s="11">
        <v>0</v>
      </c>
      <c r="H38" s="11">
        <v>0</v>
      </c>
      <c r="I38" s="11"/>
      <c r="J38" s="12">
        <f t="shared" si="5"/>
        <v>0</v>
      </c>
    </row>
    <row r="39" spans="1:10" ht="42.6" customHeight="1" outlineLevel="1" x14ac:dyDescent="0.25">
      <c r="A39" s="19" t="s">
        <v>50</v>
      </c>
      <c r="B39" s="9">
        <f>SUM(B40:B43)</f>
        <v>5798.3</v>
      </c>
      <c r="C39" s="9">
        <f>SUM(C40:C43)</f>
        <v>3768.5</v>
      </c>
      <c r="D39" s="9">
        <f t="shared" ref="D39:I39" si="9">SUM(D40:D43)</f>
        <v>2029.8</v>
      </c>
      <c r="E39" s="9">
        <f t="shared" si="9"/>
        <v>0</v>
      </c>
      <c r="F39" s="9">
        <f t="shared" si="9"/>
        <v>304.10000000000002</v>
      </c>
      <c r="G39" s="9">
        <f t="shared" si="9"/>
        <v>304.10000000000002</v>
      </c>
      <c r="H39" s="9">
        <f t="shared" si="9"/>
        <v>0</v>
      </c>
      <c r="I39" s="9">
        <f t="shared" si="9"/>
        <v>0</v>
      </c>
      <c r="J39" s="13">
        <f>F39/B39*100</f>
        <v>5.244640670541366</v>
      </c>
    </row>
    <row r="40" spans="1:10" ht="20.399999999999999" customHeight="1" outlineLevel="1" x14ac:dyDescent="0.25">
      <c r="A40" s="20" t="s">
        <v>10</v>
      </c>
      <c r="B40" s="11">
        <f t="shared" ref="B40:B47" si="10">SUM(C40:E40)</f>
        <v>1948</v>
      </c>
      <c r="C40" s="11">
        <v>1948</v>
      </c>
      <c r="D40" s="11"/>
      <c r="E40" s="11"/>
      <c r="F40" s="11">
        <f>SUM(G40:I40)</f>
        <v>57.8</v>
      </c>
      <c r="G40" s="11">
        <v>57.8</v>
      </c>
      <c r="H40" s="11"/>
      <c r="I40" s="11"/>
      <c r="J40" s="12">
        <f t="shared" si="5"/>
        <v>2.9671457905544143</v>
      </c>
    </row>
    <row r="41" spans="1:10" ht="19.2" customHeight="1" outlineLevel="1" x14ac:dyDescent="0.25">
      <c r="A41" s="20" t="s">
        <v>11</v>
      </c>
      <c r="B41" s="11">
        <f t="shared" si="10"/>
        <v>900</v>
      </c>
      <c r="C41" s="11">
        <v>900</v>
      </c>
      <c r="D41" s="11"/>
      <c r="E41" s="11"/>
      <c r="F41" s="11">
        <f>SUM(G41:I41)</f>
        <v>246.3</v>
      </c>
      <c r="G41" s="11">
        <v>246.3</v>
      </c>
      <c r="H41" s="11"/>
      <c r="I41" s="11"/>
      <c r="J41" s="12">
        <f t="shared" si="5"/>
        <v>27.366666666666667</v>
      </c>
    </row>
    <row r="42" spans="1:10" ht="26.4" customHeight="1" outlineLevel="1" x14ac:dyDescent="0.25">
      <c r="A42" s="20" t="s">
        <v>14</v>
      </c>
      <c r="B42" s="11">
        <f t="shared" si="10"/>
        <v>900</v>
      </c>
      <c r="C42" s="11">
        <v>900</v>
      </c>
      <c r="D42" s="11"/>
      <c r="E42" s="11"/>
      <c r="F42" s="11">
        <f>SUM(G42:I42)</f>
        <v>0</v>
      </c>
      <c r="G42" s="11">
        <v>0</v>
      </c>
      <c r="H42" s="11"/>
      <c r="I42" s="11"/>
      <c r="J42" s="12">
        <f>F42/B42*100</f>
        <v>0</v>
      </c>
    </row>
    <row r="43" spans="1:10" ht="26.4" customHeight="1" outlineLevel="1" x14ac:dyDescent="0.25">
      <c r="A43" s="20" t="s">
        <v>41</v>
      </c>
      <c r="B43" s="11">
        <f t="shared" si="10"/>
        <v>2050.3000000000002</v>
      </c>
      <c r="C43" s="11">
        <v>20.5</v>
      </c>
      <c r="D43" s="11">
        <v>2029.8</v>
      </c>
      <c r="E43" s="11"/>
      <c r="F43" s="11">
        <f>SUM(G43:I43)</f>
        <v>0</v>
      </c>
      <c r="G43" s="11">
        <v>0</v>
      </c>
      <c r="H43" s="11"/>
      <c r="I43" s="11"/>
      <c r="J43" s="12">
        <f>F43/B43*100</f>
        <v>0</v>
      </c>
    </row>
    <row r="44" spans="1:10" ht="40.799999999999997" customHeight="1" outlineLevel="1" x14ac:dyDescent="0.25">
      <c r="A44" s="19" t="s">
        <v>51</v>
      </c>
      <c r="B44" s="9">
        <f t="shared" si="10"/>
        <v>300</v>
      </c>
      <c r="C44" s="9">
        <f>SUM(C45)</f>
        <v>300</v>
      </c>
      <c r="D44" s="9">
        <f t="shared" ref="D44:I44" si="11">SUM(D45:D46)</f>
        <v>0</v>
      </c>
      <c r="E44" s="9">
        <f t="shared" si="11"/>
        <v>0</v>
      </c>
      <c r="F44" s="9">
        <f t="shared" si="11"/>
        <v>0</v>
      </c>
      <c r="G44" s="9">
        <f t="shared" si="11"/>
        <v>0</v>
      </c>
      <c r="H44" s="9">
        <f t="shared" si="11"/>
        <v>0</v>
      </c>
      <c r="I44" s="9">
        <f t="shared" si="11"/>
        <v>0</v>
      </c>
      <c r="J44" s="13">
        <f>F44/B44*100</f>
        <v>0</v>
      </c>
    </row>
    <row r="45" spans="1:10" ht="26.4" customHeight="1" outlineLevel="1" x14ac:dyDescent="0.25">
      <c r="A45" s="7" t="s">
        <v>26</v>
      </c>
      <c r="B45" s="11">
        <f t="shared" si="10"/>
        <v>300</v>
      </c>
      <c r="C45" s="11">
        <v>300</v>
      </c>
      <c r="D45" s="11"/>
      <c r="E45" s="11"/>
      <c r="F45" s="11">
        <f>SUM(G45:I45)</f>
        <v>0</v>
      </c>
      <c r="G45" s="11">
        <v>0</v>
      </c>
      <c r="H45" s="11"/>
      <c r="I45" s="11"/>
      <c r="J45" s="12">
        <f>F45/B45*100</f>
        <v>0</v>
      </c>
    </row>
    <row r="46" spans="1:10" ht="54.6" customHeight="1" outlineLevel="1" x14ac:dyDescent="0.25">
      <c r="A46" s="19" t="s">
        <v>52</v>
      </c>
      <c r="B46" s="9">
        <f t="shared" si="10"/>
        <v>10</v>
      </c>
      <c r="C46" s="9">
        <f>C47</f>
        <v>10</v>
      </c>
      <c r="D46" s="9">
        <f t="shared" ref="D46:J46" si="12">D47</f>
        <v>0</v>
      </c>
      <c r="E46" s="9">
        <f t="shared" si="12"/>
        <v>0</v>
      </c>
      <c r="F46" s="9">
        <f t="shared" si="12"/>
        <v>0</v>
      </c>
      <c r="G46" s="9">
        <f t="shared" si="12"/>
        <v>0</v>
      </c>
      <c r="H46" s="9">
        <f t="shared" si="12"/>
        <v>0</v>
      </c>
      <c r="I46" s="9">
        <f t="shared" si="12"/>
        <v>0</v>
      </c>
      <c r="J46" s="9">
        <f t="shared" si="12"/>
        <v>0</v>
      </c>
    </row>
    <row r="47" spans="1:10" ht="31.2" customHeight="1" outlineLevel="1" x14ac:dyDescent="0.25">
      <c r="A47" s="7" t="s">
        <v>53</v>
      </c>
      <c r="B47" s="11">
        <f t="shared" si="10"/>
        <v>10</v>
      </c>
      <c r="C47" s="11">
        <v>10</v>
      </c>
      <c r="D47" s="11"/>
      <c r="E47" s="11"/>
      <c r="F47" s="11">
        <f>SUM(G47:I47)</f>
        <v>0</v>
      </c>
      <c r="G47" s="11">
        <v>0</v>
      </c>
      <c r="H47" s="11"/>
      <c r="I47" s="11"/>
      <c r="J47" s="12">
        <f>F47/B47*100</f>
        <v>0</v>
      </c>
    </row>
    <row r="48" spans="1:10" ht="31.2" customHeight="1" outlineLevel="1" x14ac:dyDescent="0.25">
      <c r="A48" s="30" t="s">
        <v>54</v>
      </c>
      <c r="B48" s="22">
        <f t="shared" ref="B48:I48" si="13">B49+B50</f>
        <v>5850.3</v>
      </c>
      <c r="C48" s="22">
        <f t="shared" si="13"/>
        <v>643.5</v>
      </c>
      <c r="D48" s="22">
        <f t="shared" si="13"/>
        <v>5206.8</v>
      </c>
      <c r="E48" s="22">
        <f t="shared" si="13"/>
        <v>0</v>
      </c>
      <c r="F48" s="22">
        <f t="shared" si="13"/>
        <v>0</v>
      </c>
      <c r="G48" s="22">
        <f t="shared" si="13"/>
        <v>0</v>
      </c>
      <c r="H48" s="22">
        <f t="shared" si="13"/>
        <v>0</v>
      </c>
      <c r="I48" s="22">
        <f t="shared" si="13"/>
        <v>0</v>
      </c>
      <c r="J48" s="25">
        <f>F48/B48*100</f>
        <v>0</v>
      </c>
    </row>
    <row r="49" spans="1:10" ht="31.8" customHeight="1" outlineLevel="1" x14ac:dyDescent="0.25">
      <c r="A49" s="24" t="s">
        <v>55</v>
      </c>
      <c r="B49" s="11">
        <f>SUM(C49:E49)</f>
        <v>450.3</v>
      </c>
      <c r="C49" s="11">
        <v>49.5</v>
      </c>
      <c r="D49" s="11">
        <v>400.8</v>
      </c>
      <c r="E49" s="11">
        <f t="shared" ref="E49:I49" si="14">SUM(E50:E51)</f>
        <v>0</v>
      </c>
      <c r="F49" s="11">
        <f t="shared" si="14"/>
        <v>0</v>
      </c>
      <c r="G49" s="11">
        <f t="shared" si="14"/>
        <v>0</v>
      </c>
      <c r="H49" s="11">
        <f t="shared" si="14"/>
        <v>0</v>
      </c>
      <c r="I49" s="11">
        <f t="shared" si="14"/>
        <v>0</v>
      </c>
      <c r="J49" s="21">
        <f>F49/B49*100</f>
        <v>0</v>
      </c>
    </row>
    <row r="50" spans="1:10" ht="27.6" outlineLevel="1" x14ac:dyDescent="0.25">
      <c r="A50" s="24" t="s">
        <v>56</v>
      </c>
      <c r="B50" s="11">
        <f>SUM(C50:E50)</f>
        <v>5400</v>
      </c>
      <c r="C50" s="11">
        <v>594</v>
      </c>
      <c r="D50" s="11">
        <v>4806</v>
      </c>
      <c r="E50" s="11"/>
      <c r="F50" s="11">
        <v>0</v>
      </c>
      <c r="G50" s="11">
        <v>0</v>
      </c>
      <c r="H50" s="11"/>
      <c r="I50" s="11"/>
      <c r="J50" s="21">
        <f>F50/B50*100</f>
        <v>0</v>
      </c>
    </row>
    <row r="51" spans="1:10" ht="28.2" customHeight="1" outlineLevel="1" x14ac:dyDescent="0.25">
      <c r="A51" s="20"/>
      <c r="B51" s="11"/>
      <c r="C51" s="11"/>
      <c r="D51" s="11"/>
      <c r="E51" s="11"/>
      <c r="F51" s="11"/>
      <c r="G51" s="11"/>
      <c r="H51" s="11"/>
      <c r="I51" s="11"/>
      <c r="J51" s="12"/>
    </row>
    <row r="56" spans="1:10" ht="31.65" customHeight="1" outlineLevel="1" x14ac:dyDescent="0.25">
      <c r="B56" s="4"/>
      <c r="C56" s="4"/>
      <c r="D56" s="4"/>
      <c r="E56" s="4"/>
      <c r="F56" s="4"/>
      <c r="G56" s="4"/>
      <c r="H56" s="18"/>
      <c r="I56" s="4"/>
    </row>
    <row r="57" spans="1:10" ht="21.75" customHeight="1" outlineLevel="1" x14ac:dyDescent="0.25">
      <c r="B57" s="15" t="s">
        <v>19</v>
      </c>
      <c r="C57" s="15"/>
      <c r="D57" s="15"/>
      <c r="E57" s="15" t="s">
        <v>20</v>
      </c>
      <c r="F57" s="4"/>
      <c r="G57" s="4"/>
      <c r="H57" s="4"/>
      <c r="I57" s="4"/>
    </row>
    <row r="58" spans="1:10" s="6" customFormat="1" x14ac:dyDescent="0.25">
      <c r="A58" s="3"/>
      <c r="B58" s="4"/>
      <c r="C58" s="4"/>
      <c r="D58" s="4"/>
      <c r="E58" s="4"/>
      <c r="F58" s="4"/>
      <c r="G58" s="4"/>
      <c r="H58" s="4"/>
      <c r="I58" s="4"/>
    </row>
    <row r="59" spans="1:10" s="6" customFormat="1" x14ac:dyDescent="0.25">
      <c r="A59" s="3"/>
      <c r="B59" s="4"/>
      <c r="C59" s="4"/>
      <c r="D59" s="4"/>
      <c r="E59" s="4"/>
      <c r="F59" s="4"/>
      <c r="G59" s="4"/>
      <c r="H59" s="4"/>
      <c r="I59" s="4"/>
    </row>
    <row r="60" spans="1:10" s="6" customFormat="1" x14ac:dyDescent="0.25">
      <c r="A60" s="3"/>
      <c r="B60" s="4"/>
      <c r="C60" s="4"/>
      <c r="D60" s="4"/>
      <c r="E60" s="4"/>
      <c r="F60" s="4"/>
      <c r="G60" s="4"/>
      <c r="H60" s="4"/>
      <c r="I60" s="4"/>
    </row>
    <row r="61" spans="1:10" s="6" customFormat="1" x14ac:dyDescent="0.25">
      <c r="A61" s="3"/>
      <c r="B61" s="4"/>
      <c r="C61" s="4"/>
      <c r="D61" s="4"/>
      <c r="E61" s="4"/>
      <c r="F61" s="4"/>
      <c r="G61" s="4"/>
      <c r="H61" s="4"/>
      <c r="I61" s="4"/>
    </row>
    <row r="62" spans="1:10" s="6" customFormat="1" x14ac:dyDescent="0.25">
      <c r="A62" s="3"/>
      <c r="B62" s="4"/>
      <c r="C62" s="4"/>
      <c r="D62" s="4"/>
      <c r="E62" s="4"/>
      <c r="F62" s="4"/>
      <c r="G62" s="4"/>
      <c r="H62" s="4"/>
      <c r="I62" s="4"/>
    </row>
    <row r="63" spans="1:10" s="6" customFormat="1" x14ac:dyDescent="0.25">
      <c r="A63" s="3"/>
      <c r="B63" s="4"/>
      <c r="C63" s="4"/>
      <c r="D63" s="4"/>
      <c r="E63" s="4"/>
      <c r="F63" s="4"/>
      <c r="G63" s="4"/>
      <c r="H63" s="4"/>
      <c r="I63" s="4"/>
    </row>
    <row r="64" spans="1:10" s="6" customFormat="1" x14ac:dyDescent="0.2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x14ac:dyDescent="0.2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x14ac:dyDescent="0.2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x14ac:dyDescent="0.2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x14ac:dyDescent="0.2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x14ac:dyDescent="0.2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x14ac:dyDescent="0.2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x14ac:dyDescent="0.2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x14ac:dyDescent="0.2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x14ac:dyDescent="0.2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x14ac:dyDescent="0.2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x14ac:dyDescent="0.2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x14ac:dyDescent="0.2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x14ac:dyDescent="0.2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x14ac:dyDescent="0.2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x14ac:dyDescent="0.25">
      <c r="A79" s="3"/>
      <c r="B79" s="4"/>
      <c r="C79" s="4"/>
      <c r="D79" s="4"/>
      <c r="E79" s="4"/>
      <c r="F79" s="4"/>
      <c r="G79" s="4"/>
      <c r="H79" s="4"/>
      <c r="I79" s="4"/>
    </row>
    <row r="80" spans="1:9" s="6" customFormat="1" x14ac:dyDescent="0.25">
      <c r="A80" s="3"/>
      <c r="B80" s="4"/>
      <c r="C80" s="4"/>
      <c r="D80" s="4"/>
      <c r="E80" s="4"/>
      <c r="F80" s="4"/>
      <c r="G80" s="4"/>
      <c r="H80" s="4"/>
      <c r="I80" s="4"/>
    </row>
    <row r="81" spans="1:9" s="6" customFormat="1" x14ac:dyDescent="0.25">
      <c r="A81" s="3"/>
      <c r="B81" s="3"/>
      <c r="C81" s="3"/>
      <c r="D81" s="3"/>
      <c r="E81" s="3"/>
      <c r="F81" s="3"/>
      <c r="G81" s="3"/>
      <c r="H81" s="4"/>
      <c r="I81" s="3"/>
    </row>
  </sheetData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ageMargins left="0.33" right="0.17" top="0.57999999999999996" bottom="0.19685039370078741" header="0.46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 год</vt:lpstr>
      <vt:lpstr>'2022 год'!Заголовки_для_печати</vt:lpstr>
      <vt:lpstr>'2022 год'!Область_печати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Петрова Ольга Владимировна</cp:lastModifiedBy>
  <cp:lastPrinted>2022-07-25T11:44:49Z</cp:lastPrinted>
  <dcterms:created xsi:type="dcterms:W3CDTF">2002-03-11T10:22:12Z</dcterms:created>
  <dcterms:modified xsi:type="dcterms:W3CDTF">2022-07-25T13:22:40Z</dcterms:modified>
</cp:coreProperties>
</file>