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4\программа\"/>
    </mc:Choice>
  </mc:AlternateContent>
  <bookViews>
    <workbookView xWindow="0" yWindow="0" windowWidth="23040" windowHeight="8350"/>
  </bookViews>
  <sheets>
    <sheet name="2024 год" sheetId="7" r:id="rId1"/>
  </sheets>
  <definedNames>
    <definedName name="_xlnm.Print_Titles" localSheetId="0">'2024 год'!$2:$4</definedName>
    <definedName name="_xlnm.Print_Area" localSheetId="0">'2024 год'!$A$1:$L$41</definedName>
  </definedNames>
  <calcPr calcId="162913"/>
</workbook>
</file>

<file path=xl/calcChain.xml><?xml version="1.0" encoding="utf-8"?>
<calcChain xmlns="http://schemas.openxmlformats.org/spreadsheetml/2006/main">
  <c r="C51" i="7" l="1"/>
  <c r="D51" i="7"/>
  <c r="E51" i="7"/>
  <c r="F51" i="7"/>
  <c r="G51" i="7"/>
  <c r="H51" i="7"/>
  <c r="I51" i="7"/>
  <c r="J51" i="7"/>
  <c r="K51" i="7"/>
  <c r="B51" i="7"/>
  <c r="G52" i="7"/>
  <c r="B52" i="7"/>
  <c r="C35" i="7"/>
  <c r="D35" i="7"/>
  <c r="E35" i="7"/>
  <c r="F35" i="7"/>
  <c r="H35" i="7"/>
  <c r="I35" i="7"/>
  <c r="J35" i="7"/>
  <c r="K35" i="7"/>
  <c r="B42" i="7"/>
  <c r="B45" i="7" l="1"/>
  <c r="B46" i="7"/>
  <c r="B44" i="7"/>
  <c r="B37" i="7" l="1"/>
  <c r="B38" i="7"/>
  <c r="B39" i="7"/>
  <c r="B40" i="7"/>
  <c r="B41" i="7"/>
  <c r="B36" i="7"/>
  <c r="G31" i="7"/>
  <c r="G32" i="7"/>
  <c r="G33" i="7"/>
  <c r="G34" i="7"/>
  <c r="G30" i="7"/>
  <c r="B33" i="7"/>
  <c r="G25" i="7"/>
  <c r="G26" i="7"/>
  <c r="G27" i="7"/>
  <c r="G28" i="7"/>
  <c r="G24" i="7"/>
  <c r="B25" i="7"/>
  <c r="B26" i="7"/>
  <c r="B27" i="7"/>
  <c r="B24" i="7"/>
  <c r="D16" i="7"/>
  <c r="E16" i="7"/>
  <c r="F16" i="7"/>
  <c r="G18" i="7"/>
  <c r="G19" i="7"/>
  <c r="G20" i="7"/>
  <c r="G21" i="7"/>
  <c r="G22" i="7"/>
  <c r="G17" i="7"/>
  <c r="C16" i="7"/>
  <c r="B18" i="7"/>
  <c r="B19" i="7"/>
  <c r="B20" i="7"/>
  <c r="B21" i="7"/>
  <c r="B22" i="7"/>
  <c r="B17" i="7"/>
  <c r="B11" i="7"/>
  <c r="G8" i="7"/>
  <c r="G7" i="7" s="1"/>
  <c r="G6" i="7" s="1"/>
  <c r="B8" i="7"/>
  <c r="B7" i="7" s="1"/>
  <c r="B6" i="7" s="1"/>
  <c r="K7" i="7"/>
  <c r="K6" i="7" s="1"/>
  <c r="K5" i="7" s="1"/>
  <c r="F7" i="7"/>
  <c r="F6" i="7" s="1"/>
  <c r="F5" i="7" s="1"/>
  <c r="D7" i="7"/>
  <c r="D6" i="7" s="1"/>
  <c r="E7" i="7"/>
  <c r="E6" i="7" s="1"/>
  <c r="H7" i="7"/>
  <c r="H6" i="7" s="1"/>
  <c r="I7" i="7"/>
  <c r="I6" i="7" s="1"/>
  <c r="J7" i="7"/>
  <c r="J6" i="7" s="1"/>
  <c r="C7" i="7"/>
  <c r="C6" i="7" s="1"/>
  <c r="B35" i="7" l="1"/>
  <c r="L35" i="7" s="1"/>
  <c r="L19" i="7"/>
  <c r="L20" i="7"/>
  <c r="L18" i="7"/>
  <c r="L21" i="7"/>
  <c r="B16" i="7"/>
  <c r="L22" i="7"/>
  <c r="L6" i="7"/>
  <c r="C43" i="7"/>
  <c r="D43" i="7"/>
  <c r="E43" i="7"/>
  <c r="H43" i="7"/>
  <c r="I43" i="7"/>
  <c r="J43" i="7"/>
  <c r="B43" i="7" l="1"/>
  <c r="L8" i="7"/>
  <c r="L7" i="7" s="1"/>
  <c r="B54" i="7"/>
  <c r="D49" i="7"/>
  <c r="D47" i="7" s="1"/>
  <c r="E49" i="7"/>
  <c r="E47" i="7" s="1"/>
  <c r="H49" i="7"/>
  <c r="H47" i="7" s="1"/>
  <c r="I49" i="7"/>
  <c r="I47" i="7" s="1"/>
  <c r="J49" i="7"/>
  <c r="J47" i="7" s="1"/>
  <c r="C49" i="7"/>
  <c r="G38" i="7"/>
  <c r="C47" i="7"/>
  <c r="B32" i="7"/>
  <c r="G48" i="7"/>
  <c r="B48" i="7"/>
  <c r="J53" i="7"/>
  <c r="I53" i="7"/>
  <c r="H53" i="7"/>
  <c r="G53" i="7"/>
  <c r="E53" i="7"/>
  <c r="G46" i="7"/>
  <c r="G50" i="7"/>
  <c r="G49" i="7" s="1"/>
  <c r="B50" i="7"/>
  <c r="G45" i="7"/>
  <c r="G44" i="7"/>
  <c r="G41" i="7"/>
  <c r="L40" i="7"/>
  <c r="G39" i="7"/>
  <c r="G36" i="7"/>
  <c r="G37" i="7"/>
  <c r="B34" i="7"/>
  <c r="B31" i="7"/>
  <c r="B30" i="7"/>
  <c r="J29" i="7"/>
  <c r="I29" i="7"/>
  <c r="H29" i="7"/>
  <c r="E29" i="7"/>
  <c r="D29" i="7"/>
  <c r="C29" i="7"/>
  <c r="J23" i="7"/>
  <c r="I23" i="7"/>
  <c r="H23" i="7"/>
  <c r="E23" i="7"/>
  <c r="D23" i="7"/>
  <c r="C23" i="7"/>
  <c r="J16" i="7"/>
  <c r="I16" i="7"/>
  <c r="H16" i="7"/>
  <c r="G15" i="7"/>
  <c r="B15" i="7"/>
  <c r="G14" i="7"/>
  <c r="B14" i="7"/>
  <c r="J13" i="7"/>
  <c r="I13" i="7"/>
  <c r="H13" i="7"/>
  <c r="E13" i="7"/>
  <c r="D13" i="7"/>
  <c r="C13" i="7"/>
  <c r="G12" i="7"/>
  <c r="L12" i="7" s="1"/>
  <c r="G11" i="7"/>
  <c r="J10" i="7"/>
  <c r="I10" i="7"/>
  <c r="H10" i="7"/>
  <c r="E10" i="7"/>
  <c r="D10" i="7"/>
  <c r="C10" i="7"/>
  <c r="G35" i="7" l="1"/>
  <c r="G47" i="7"/>
  <c r="G29" i="7"/>
  <c r="B29" i="7"/>
  <c r="G23" i="7"/>
  <c r="L34" i="7"/>
  <c r="L38" i="7"/>
  <c r="L45" i="7"/>
  <c r="B53" i="7"/>
  <c r="L53" i="7" s="1"/>
  <c r="L46" i="7"/>
  <c r="L14" i="7"/>
  <c r="L50" i="7"/>
  <c r="L49" i="7" s="1"/>
  <c r="L28" i="7"/>
  <c r="L39" i="7"/>
  <c r="G43" i="7"/>
  <c r="L48" i="7"/>
  <c r="L36" i="7"/>
  <c r="L31" i="7"/>
  <c r="L41" i="7"/>
  <c r="L27" i="7"/>
  <c r="L25" i="7"/>
  <c r="B49" i="7"/>
  <c r="L15" i="7"/>
  <c r="L54" i="7"/>
  <c r="L32" i="7"/>
  <c r="L30" i="7"/>
  <c r="B23" i="7"/>
  <c r="L26" i="7"/>
  <c r="L24" i="7"/>
  <c r="G16" i="7"/>
  <c r="L17" i="7"/>
  <c r="B13" i="7"/>
  <c r="G10" i="7"/>
  <c r="B47" i="7"/>
  <c r="L47" i="7" s="1"/>
  <c r="L44" i="7"/>
  <c r="L37" i="7"/>
  <c r="G13" i="7"/>
  <c r="H9" i="7"/>
  <c r="H5" i="7" s="1"/>
  <c r="D9" i="7"/>
  <c r="D5" i="7" s="1"/>
  <c r="J9" i="7"/>
  <c r="J5" i="7" s="1"/>
  <c r="C9" i="7"/>
  <c r="C5" i="7" s="1"/>
  <c r="E9" i="7"/>
  <c r="E5" i="7" s="1"/>
  <c r="I9" i="7"/>
  <c r="I5" i="7" s="1"/>
  <c r="L16" i="7" l="1"/>
  <c r="L43" i="7"/>
  <c r="L51" i="7"/>
  <c r="L23" i="7"/>
  <c r="L29" i="7"/>
  <c r="G9" i="7"/>
  <c r="G5" i="7" s="1"/>
  <c r="L13" i="7"/>
  <c r="L11" i="7" l="1"/>
  <c r="B10" i="7"/>
  <c r="L10" i="7" s="1"/>
  <c r="B9" i="7" l="1"/>
  <c r="B5" i="7" s="1"/>
  <c r="L5" i="7" s="1"/>
  <c r="L9" i="7" l="1"/>
</calcChain>
</file>

<file path=xl/sharedStrings.xml><?xml version="1.0" encoding="utf-8"?>
<sst xmlns="http://schemas.openxmlformats.org/spreadsheetml/2006/main" count="69" uniqueCount="61">
  <si>
    <t xml:space="preserve">Наименование </t>
  </si>
  <si>
    <t>ИТОГО</t>
  </si>
  <si>
    <t>%  исполнения</t>
  </si>
  <si>
    <t>в том числе:</t>
  </si>
  <si>
    <t>в том числе6</t>
  </si>
  <si>
    <t>Средства бюджета ЛО</t>
  </si>
  <si>
    <t xml:space="preserve">Мероприятия по развитию и поддержке предпринимательства </t>
  </si>
  <si>
    <t xml:space="preserve">Средства бюджета Сусанинского сельского поселения </t>
  </si>
  <si>
    <t xml:space="preserve">Средства бюджета  Сусанинского сельского поселения </t>
  </si>
  <si>
    <t>Мероприятия по обеспечению первичных мер пожарной безопасности</t>
  </si>
  <si>
    <t>Мероприятия в области жилищного хозяйства</t>
  </si>
  <si>
    <t xml:space="preserve">Мероприятия в области коммунального хозяйства </t>
  </si>
  <si>
    <t>Мероприятия по организации  и содержанию мест захоронения</t>
  </si>
  <si>
    <t>Прочие мероприятия по благоустройству территории</t>
  </si>
  <si>
    <t>Перечисление ежемесячных взносов  в фонд капитального ремонта общего имущества</t>
  </si>
  <si>
    <t>Проведение культурно-массовых мероприятий к праздничным и памятным датам</t>
  </si>
  <si>
    <t>Проведение мероприятий  для детей и молодежи</t>
  </si>
  <si>
    <t>Проведение мероприятий  в области спорта и физической культуры</t>
  </si>
  <si>
    <t>Средства бюджета ГМР</t>
  </si>
  <si>
    <t>Главный   бухгалтер</t>
  </si>
  <si>
    <t>Петрова  О.В.</t>
  </si>
  <si>
    <t>Мероприятия в области  строительства,  архитектруы и градостроительства</t>
  </si>
  <si>
    <t>Реализация комплекса  мер по  профилактике девиантного поведения молодежи и трудовой адаптации несовершеннолетних</t>
  </si>
  <si>
    <t>Обеспечение деятельности подведомственных учреждений</t>
  </si>
  <si>
    <t>Мероприятия по энергосбережению и повышению энергоэффективности</t>
  </si>
  <si>
    <t xml:space="preserve">Капитальный ремонт  и ремонт  автомобильных дорог общего  пользования местного  значения в рамках  реализации </t>
  </si>
  <si>
    <t>Профилактика терроризма и экстремизма</t>
  </si>
  <si>
    <t>Проведение мероприятий по организации уличного освещения</t>
  </si>
  <si>
    <t>Обеспечение деятельности подведомственных учреждений культуры (ДК)</t>
  </si>
  <si>
    <t>Обеспечение деятельности библиотек</t>
  </si>
  <si>
    <t>Обеспечение  выплат стимулирующего характера работникам муниципальных учреждений культуры</t>
  </si>
  <si>
    <t xml:space="preserve">Проведение мероприятий по обеспечению безопасности дорожного движения </t>
  </si>
  <si>
    <t xml:space="preserve">Содержание и уборка  автомобильных дорог </t>
  </si>
  <si>
    <t xml:space="preserve">Мероприятия в целях реализации  областного закона от 28.12.2018 года  № 147-оз </t>
  </si>
  <si>
    <t>Муниципальная программа "Социально-экономическое развитие  МО "Сусанинское сельское поселение"</t>
  </si>
  <si>
    <t xml:space="preserve">Комплексы процессных мероприятий </t>
  </si>
  <si>
    <t>Комплекс процессных мероприятий  «Стимулирование экономической активности"</t>
  </si>
  <si>
    <t xml:space="preserve">Комплекс процессных мероприятий  «Обеспечение безопасности на территории" </t>
  </si>
  <si>
    <t xml:space="preserve">Комплекс  процессных мероприятий «Благоустройство  территории" </t>
  </si>
  <si>
    <t xml:space="preserve">Комплекс  процессных мероприятий «Развитие культуры, организация праздничных мероприятий  на территории МО "Сусанинское сельское поселение" </t>
  </si>
  <si>
    <t xml:space="preserve">Комплекс  процессных мероприятий «Развитие физической культуры, спорта и молодежной политики  на территории МО "Сусанинское сельское поселение" </t>
  </si>
  <si>
    <t xml:space="preserve">Комплекс  процессных мероприятий  "Содержание автомобильных дорог на   территории МО "Сусанинское сельское поселение" </t>
  </si>
  <si>
    <t xml:space="preserve">Комплекс  процессных мероприятий  «Жилищно-коммунальное хозяйство на территории МО "Сусанинское сельское поселение" </t>
  </si>
  <si>
    <t xml:space="preserve">Комплекс  процессных мероприятий  "Энергосбережение  и обеспечение   энергоэффективности  </t>
  </si>
  <si>
    <t xml:space="preserve">Комплекс  процессных мероприятий  «Формирование  законопослушного поведения участников дорожного движения  на территории МО "Сусанинское сельское поселение" </t>
  </si>
  <si>
    <t>Организация и проведение мероприятий по профилактике дорожно-транспортных происшествий</t>
  </si>
  <si>
    <t xml:space="preserve">Реализация комплекса  мероприятий  по борьбе с борщевиком Сосновского </t>
  </si>
  <si>
    <t xml:space="preserve">Мероприятия по созданию мест (площадок) накопления твердых коммунальных отходов  </t>
  </si>
  <si>
    <t>Федеральные проекты, входящие в состав национальных проектов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</si>
  <si>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</si>
  <si>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</si>
  <si>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Средства федерального бюджет</t>
  </si>
  <si>
    <t>Сбор и удаление ТКО  с несанкционированных свалок</t>
  </si>
  <si>
    <t>Поддержка развития общественной инфраструктуры муниципального значения</t>
  </si>
  <si>
    <t>Поддержка трудовой адаптации и занятости молодежи</t>
  </si>
  <si>
    <t>Ремонт автомобильных дорог  общего пользования местного значения</t>
  </si>
  <si>
    <t xml:space="preserve">Отчет   об  исполнении бюджетных ассигнований на реализацию муниципальной  программы  "Социально-экономическое развитие МО "Сусанинское сельское поселение" за 1 квартал  2024 года "  </t>
  </si>
  <si>
    <r>
      <t xml:space="preserve">ПЛАН  на </t>
    </r>
    <r>
      <rPr>
        <sz val="11"/>
        <rFont val="Times New Roman"/>
        <family val="1"/>
        <charset val="204"/>
      </rPr>
      <t xml:space="preserve"> 2024 год  (тыс. руб.)</t>
    </r>
  </si>
  <si>
    <r>
      <t xml:space="preserve">ФАКТ  за  </t>
    </r>
    <r>
      <rPr>
        <sz val="11"/>
        <rFont val="Times New Roman"/>
        <family val="1"/>
        <charset val="204"/>
      </rPr>
      <t>2024 год (тыс. руб)</t>
    </r>
  </si>
  <si>
    <t xml:space="preserve">Отраслевые проекты </t>
  </si>
  <si>
    <t>Реализация мероприятий по обеспечению жильем молодых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</si>
</sst>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?"/>
    <numFmt numFmtId="166" formatCode="0.0"/>
  </numFmts>
  <fonts count="10" x14ac:knownFonts="1">
    <font>
      <sz val="10"/>
      <name val="Arial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49" fontId="9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2" fillId="0" borderId="1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82"/>
  <sheetViews>
    <sheetView tabSelected="1" zoomScale="98" zoomScaleNormal="98" workbookViewId="0">
      <pane ySplit="5" topLeftCell="A6" activePane="bottomLeft" state="frozen"/>
      <selection pane="bottomLeft" activeCell="H21" sqref="H21"/>
    </sheetView>
  </sheetViews>
  <sheetFormatPr defaultColWidth="9.08984375" defaultRowHeight="14" outlineLevelRow="1" x14ac:dyDescent="0.25"/>
  <cols>
    <col min="1" max="1" width="51.36328125" style="3" customWidth="1"/>
    <col min="2" max="2" width="10.6328125" style="3" customWidth="1"/>
    <col min="3" max="3" width="12.453125" style="3" customWidth="1"/>
    <col min="4" max="4" width="9.36328125" style="3" customWidth="1"/>
    <col min="5" max="5" width="9.54296875" style="3" customWidth="1"/>
    <col min="6" max="6" width="8.453125" style="3" customWidth="1"/>
    <col min="7" max="7" width="10.90625" style="3" customWidth="1"/>
    <col min="8" max="8" width="12.36328125" style="3" customWidth="1"/>
    <col min="9" max="9" width="9.81640625" style="3" customWidth="1"/>
    <col min="10" max="11" width="9" style="3" customWidth="1"/>
    <col min="12" max="12" width="6.90625" style="6" customWidth="1"/>
    <col min="13" max="16384" width="9.08984375" style="5"/>
  </cols>
  <sheetData>
    <row r="1" spans="1:12" ht="47.4" customHeight="1" x14ac:dyDescent="0.25">
      <c r="A1" s="35" t="s">
        <v>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0.25" customHeight="1" x14ac:dyDescent="0.25">
      <c r="A2" s="36" t="s">
        <v>0</v>
      </c>
      <c r="B2" s="45" t="s">
        <v>57</v>
      </c>
      <c r="C2" s="46"/>
      <c r="D2" s="46"/>
      <c r="E2" s="46"/>
      <c r="F2" s="47"/>
      <c r="G2" s="45" t="s">
        <v>58</v>
      </c>
      <c r="H2" s="46"/>
      <c r="I2" s="46"/>
      <c r="J2" s="46"/>
      <c r="K2" s="47"/>
      <c r="L2" s="37" t="s">
        <v>2</v>
      </c>
    </row>
    <row r="3" spans="1:12" ht="16.5" customHeight="1" x14ac:dyDescent="0.25">
      <c r="A3" s="36"/>
      <c r="B3" s="40" t="s">
        <v>1</v>
      </c>
      <c r="C3" s="42" t="s">
        <v>3</v>
      </c>
      <c r="D3" s="43"/>
      <c r="E3" s="43"/>
      <c r="F3" s="44"/>
      <c r="G3" s="41" t="s">
        <v>1</v>
      </c>
      <c r="H3" s="48" t="s">
        <v>4</v>
      </c>
      <c r="I3" s="49"/>
      <c r="J3" s="49"/>
      <c r="K3" s="50"/>
      <c r="L3" s="38"/>
    </row>
    <row r="4" spans="1:12" ht="43.25" customHeight="1" x14ac:dyDescent="0.25">
      <c r="A4" s="36"/>
      <c r="B4" s="40"/>
      <c r="C4" s="1" t="s">
        <v>8</v>
      </c>
      <c r="D4" s="1" t="s">
        <v>5</v>
      </c>
      <c r="E4" s="1" t="s">
        <v>18</v>
      </c>
      <c r="F4" s="1" t="s">
        <v>51</v>
      </c>
      <c r="G4" s="40"/>
      <c r="H4" s="1" t="s">
        <v>7</v>
      </c>
      <c r="I4" s="1" t="s">
        <v>5</v>
      </c>
      <c r="J4" s="1" t="s">
        <v>18</v>
      </c>
      <c r="K4" s="1" t="s">
        <v>51</v>
      </c>
      <c r="L4" s="39"/>
    </row>
    <row r="5" spans="1:12" ht="42.65" customHeight="1" x14ac:dyDescent="0.25">
      <c r="A5" s="28" t="s">
        <v>34</v>
      </c>
      <c r="B5" s="29">
        <f>B9+B51+B6</f>
        <v>113258.59999999999</v>
      </c>
      <c r="C5" s="29">
        <f>C9+C51+C6</f>
        <v>77670.600000000006</v>
      </c>
      <c r="D5" s="29">
        <f>D9+D51+D6</f>
        <v>18303.7</v>
      </c>
      <c r="E5" s="29">
        <f>E9+E51+E6</f>
        <v>14456.699999999999</v>
      </c>
      <c r="F5" s="29">
        <f>F9+F51+F6</f>
        <v>2827.6000000000004</v>
      </c>
      <c r="G5" s="29">
        <f>G9+G51+G6</f>
        <v>17848.199999999997</v>
      </c>
      <c r="H5" s="29">
        <f>H9+H51+H6</f>
        <v>10939</v>
      </c>
      <c r="I5" s="29">
        <f>I9+I51+I6</f>
        <v>5300</v>
      </c>
      <c r="J5" s="29">
        <f>J9+J51+J6</f>
        <v>0</v>
      </c>
      <c r="K5" s="29">
        <f>K9+K51+K6</f>
        <v>1609.2</v>
      </c>
      <c r="L5" s="31">
        <f t="shared" ref="L5:L13" si="0">G5/B5*100</f>
        <v>15.758803305002886</v>
      </c>
    </row>
    <row r="6" spans="1:12" ht="35.4" customHeight="1" x14ac:dyDescent="0.25">
      <c r="A6" s="26" t="s">
        <v>48</v>
      </c>
      <c r="B6" s="27">
        <f>B7</f>
        <v>14359</v>
      </c>
      <c r="C6" s="27">
        <f>C7</f>
        <v>6359</v>
      </c>
      <c r="D6" s="27">
        <f t="shared" ref="D6:F6" si="1">D7</f>
        <v>5563.2</v>
      </c>
      <c r="E6" s="27">
        <f t="shared" si="1"/>
        <v>0</v>
      </c>
      <c r="F6" s="27">
        <f t="shared" si="1"/>
        <v>2436.8000000000002</v>
      </c>
      <c r="G6" s="27">
        <f t="shared" ref="G6:K6" si="2">G7</f>
        <v>6179.5</v>
      </c>
      <c r="H6" s="27">
        <f t="shared" si="2"/>
        <v>2179.5</v>
      </c>
      <c r="I6" s="27">
        <f t="shared" si="2"/>
        <v>2781.6</v>
      </c>
      <c r="J6" s="27">
        <f t="shared" si="2"/>
        <v>0</v>
      </c>
      <c r="K6" s="27">
        <f t="shared" si="2"/>
        <v>1218.4000000000001</v>
      </c>
      <c r="L6" s="23">
        <f>G6/B6*100</f>
        <v>43.035726721916568</v>
      </c>
    </row>
    <row r="7" spans="1:12" ht="33.65" customHeight="1" x14ac:dyDescent="0.25">
      <c r="A7" s="26" t="s">
        <v>49</v>
      </c>
      <c r="B7" s="27">
        <f>B8</f>
        <v>14359</v>
      </c>
      <c r="C7" s="27">
        <f>C8</f>
        <v>6359</v>
      </c>
      <c r="D7" s="27">
        <f t="shared" ref="D7:L7" si="3">D8</f>
        <v>5563.2</v>
      </c>
      <c r="E7" s="27">
        <f t="shared" si="3"/>
        <v>0</v>
      </c>
      <c r="F7" s="27">
        <f t="shared" si="3"/>
        <v>2436.8000000000002</v>
      </c>
      <c r="G7" s="27">
        <f t="shared" si="3"/>
        <v>6179.5</v>
      </c>
      <c r="H7" s="27">
        <f t="shared" si="3"/>
        <v>2179.5</v>
      </c>
      <c r="I7" s="27">
        <f t="shared" si="3"/>
        <v>2781.6</v>
      </c>
      <c r="J7" s="27">
        <f t="shared" si="3"/>
        <v>0</v>
      </c>
      <c r="K7" s="27">
        <f t="shared" si="3"/>
        <v>1218.4000000000001</v>
      </c>
      <c r="L7" s="23">
        <f t="shared" si="3"/>
        <v>43.035726721916568</v>
      </c>
    </row>
    <row r="8" spans="1:12" ht="31.25" customHeight="1" x14ac:dyDescent="0.25">
      <c r="A8" s="7" t="s">
        <v>50</v>
      </c>
      <c r="B8" s="11">
        <f>SUM(C8:F8)</f>
        <v>14359</v>
      </c>
      <c r="C8" s="11">
        <v>6359</v>
      </c>
      <c r="D8" s="11">
        <v>5563.2</v>
      </c>
      <c r="E8" s="11"/>
      <c r="F8" s="11">
        <v>2436.8000000000002</v>
      </c>
      <c r="G8" s="11">
        <f>SUM(H8:K8)</f>
        <v>6179.5</v>
      </c>
      <c r="H8" s="11">
        <v>2179.5</v>
      </c>
      <c r="I8" s="11">
        <v>2781.6</v>
      </c>
      <c r="J8" s="11"/>
      <c r="K8" s="11">
        <v>1218.4000000000001</v>
      </c>
      <c r="L8" s="12">
        <f>G8/B8*100</f>
        <v>43.035726721916568</v>
      </c>
    </row>
    <row r="9" spans="1:12" ht="29.4" customHeight="1" x14ac:dyDescent="0.25">
      <c r="A9" s="26" t="s">
        <v>35</v>
      </c>
      <c r="B9" s="27">
        <f>B10+B13+B16+B23+B29+B35+B43+B47+B49</f>
        <v>92237.7</v>
      </c>
      <c r="C9" s="27">
        <f>C10+C13+C16+C23+C29+C35+C43+C47+C49</f>
        <v>70379</v>
      </c>
      <c r="D9" s="27">
        <f>D10+D13+D16+D23+D29+D35+D43+D47+D49</f>
        <v>7402</v>
      </c>
      <c r="E9" s="27">
        <f>E10+E13+E16+E23+E29+E35+E43+E47+E49</f>
        <v>14456.699999999999</v>
      </c>
      <c r="F9" s="27"/>
      <c r="G9" s="27">
        <f>G10+G13+G16+G23+G29+G35+G43+G47+G49</f>
        <v>8845.6999999999989</v>
      </c>
      <c r="H9" s="27">
        <f>H10+H13+H16+H23+H29+H35+H43+H47+H49</f>
        <v>8364.2999999999993</v>
      </c>
      <c r="I9" s="27">
        <f>I10+I13+I16+I23+I29+I35+I43+I47+I49</f>
        <v>481.4</v>
      </c>
      <c r="J9" s="27">
        <f>J10+J13+J16+J23+J29+J35+J43+J47+J49</f>
        <v>0</v>
      </c>
      <c r="K9" s="27"/>
      <c r="L9" s="23">
        <f t="shared" si="0"/>
        <v>9.5901133701295667</v>
      </c>
    </row>
    <row r="10" spans="1:12" ht="28" x14ac:dyDescent="0.25">
      <c r="A10" s="2" t="s">
        <v>36</v>
      </c>
      <c r="B10" s="9">
        <f>SUM(B11:B12)</f>
        <v>420</v>
      </c>
      <c r="C10" s="9">
        <f t="shared" ref="C10:J10" si="4">SUM(C11:C12)</f>
        <v>420</v>
      </c>
      <c r="D10" s="9">
        <f t="shared" si="4"/>
        <v>0</v>
      </c>
      <c r="E10" s="9">
        <f t="shared" si="4"/>
        <v>0</v>
      </c>
      <c r="F10" s="9"/>
      <c r="G10" s="9">
        <f t="shared" si="4"/>
        <v>0</v>
      </c>
      <c r="H10" s="9">
        <f t="shared" si="4"/>
        <v>0</v>
      </c>
      <c r="I10" s="9">
        <f t="shared" si="4"/>
        <v>0</v>
      </c>
      <c r="J10" s="9">
        <f t="shared" si="4"/>
        <v>0</v>
      </c>
      <c r="K10" s="9"/>
      <c r="L10" s="10">
        <f t="shared" si="0"/>
        <v>0</v>
      </c>
    </row>
    <row r="11" spans="1:12" ht="27.65" customHeight="1" x14ac:dyDescent="0.25">
      <c r="A11" s="17" t="s">
        <v>21</v>
      </c>
      <c r="B11" s="11">
        <f>SUM(C11:F11)</f>
        <v>400</v>
      </c>
      <c r="C11" s="11">
        <v>400</v>
      </c>
      <c r="D11" s="11"/>
      <c r="E11" s="11"/>
      <c r="F11" s="11"/>
      <c r="G11" s="11">
        <f>SUM(H11:H11:I11:J11)</f>
        <v>0</v>
      </c>
      <c r="H11" s="11"/>
      <c r="I11" s="11"/>
      <c r="J11" s="11"/>
      <c r="K11" s="11"/>
      <c r="L11" s="12">
        <f t="shared" si="0"/>
        <v>0</v>
      </c>
    </row>
    <row r="12" spans="1:12" ht="30.65" customHeight="1" x14ac:dyDescent="0.25">
      <c r="A12" s="14" t="s">
        <v>6</v>
      </c>
      <c r="B12" s="11">
        <v>20</v>
      </c>
      <c r="C12" s="11">
        <v>20</v>
      </c>
      <c r="D12" s="11"/>
      <c r="E12" s="11"/>
      <c r="F12" s="11"/>
      <c r="G12" s="11">
        <f>SUM(H12:H12:I12:J12)</f>
        <v>0</v>
      </c>
      <c r="H12" s="11"/>
      <c r="I12" s="11"/>
      <c r="J12" s="11"/>
      <c r="K12" s="11"/>
      <c r="L12" s="12">
        <f t="shared" si="0"/>
        <v>0</v>
      </c>
    </row>
    <row r="13" spans="1:12" ht="27" customHeight="1" outlineLevel="1" x14ac:dyDescent="0.25">
      <c r="A13" s="2" t="s">
        <v>37</v>
      </c>
      <c r="B13" s="9">
        <f t="shared" ref="B13:J13" si="5">SUM(B14:B15)</f>
        <v>400</v>
      </c>
      <c r="C13" s="9">
        <f t="shared" si="5"/>
        <v>400</v>
      </c>
      <c r="D13" s="9">
        <f t="shared" si="5"/>
        <v>0</v>
      </c>
      <c r="E13" s="9">
        <f t="shared" si="5"/>
        <v>0</v>
      </c>
      <c r="F13" s="9"/>
      <c r="G13" s="9">
        <f t="shared" si="5"/>
        <v>0</v>
      </c>
      <c r="H13" s="9">
        <f t="shared" si="5"/>
        <v>0</v>
      </c>
      <c r="I13" s="9">
        <f t="shared" si="5"/>
        <v>0</v>
      </c>
      <c r="J13" s="9">
        <f t="shared" si="5"/>
        <v>0</v>
      </c>
      <c r="K13" s="9"/>
      <c r="L13" s="10">
        <f t="shared" si="0"/>
        <v>0</v>
      </c>
    </row>
    <row r="14" spans="1:12" ht="29.4" customHeight="1" outlineLevel="1" x14ac:dyDescent="0.25">
      <c r="A14" s="16" t="s">
        <v>9</v>
      </c>
      <c r="B14" s="11">
        <f>SUM(C14:C14:D14:E14)</f>
        <v>390</v>
      </c>
      <c r="C14" s="11">
        <v>390</v>
      </c>
      <c r="D14" s="11"/>
      <c r="E14" s="11"/>
      <c r="F14" s="11"/>
      <c r="G14" s="11">
        <f>SUM(H14:H14:I14:J14)</f>
        <v>0</v>
      </c>
      <c r="H14" s="11">
        <v>0</v>
      </c>
      <c r="I14" s="11"/>
      <c r="J14" s="11"/>
      <c r="K14" s="11"/>
      <c r="L14" s="12">
        <f t="shared" ref="L14:L45" si="6">G14/B14*100</f>
        <v>0</v>
      </c>
    </row>
    <row r="15" spans="1:12" ht="22.25" customHeight="1" outlineLevel="1" x14ac:dyDescent="0.25">
      <c r="A15" s="16" t="s">
        <v>26</v>
      </c>
      <c r="B15" s="11">
        <f>SUM(C15:C15:D15:E15)</f>
        <v>10</v>
      </c>
      <c r="C15" s="11">
        <v>10</v>
      </c>
      <c r="D15" s="11"/>
      <c r="E15" s="11"/>
      <c r="F15" s="11"/>
      <c r="G15" s="11">
        <f>SUM(H15:H15:I15:J15)</f>
        <v>0</v>
      </c>
      <c r="H15" s="11">
        <v>0</v>
      </c>
      <c r="I15" s="11"/>
      <c r="J15" s="11"/>
      <c r="K15" s="11"/>
      <c r="L15" s="12">
        <f t="shared" si="6"/>
        <v>0</v>
      </c>
    </row>
    <row r="16" spans="1:12" ht="28" x14ac:dyDescent="0.25">
      <c r="A16" s="2" t="s">
        <v>38</v>
      </c>
      <c r="B16" s="9">
        <f>SUM(C16:F16)</f>
        <v>22077.199999999997</v>
      </c>
      <c r="C16" s="9">
        <f>SUM(C17:C22)</f>
        <v>21377.199999999997</v>
      </c>
      <c r="D16" s="9">
        <f t="shared" ref="D16:F16" si="7">SUM(D17:D22)</f>
        <v>600</v>
      </c>
      <c r="E16" s="9">
        <f t="shared" si="7"/>
        <v>100</v>
      </c>
      <c r="F16" s="9">
        <f t="shared" si="7"/>
        <v>0</v>
      </c>
      <c r="G16" s="9">
        <f>SUM(G17:G22)</f>
        <v>3718.2</v>
      </c>
      <c r="H16" s="9">
        <f>SUM(H17:H22)</f>
        <v>3718.2</v>
      </c>
      <c r="I16" s="9">
        <f>SUM(I17:I22)</f>
        <v>0</v>
      </c>
      <c r="J16" s="9">
        <f>SUM(J17:J22)</f>
        <v>0</v>
      </c>
      <c r="K16" s="9"/>
      <c r="L16" s="10">
        <f t="shared" si="6"/>
        <v>16.841809649774429</v>
      </c>
    </row>
    <row r="17" spans="1:12" ht="24" customHeight="1" x14ac:dyDescent="0.25">
      <c r="A17" s="7" t="s">
        <v>23</v>
      </c>
      <c r="B17" s="11">
        <f>SUM(C17:F17)</f>
        <v>8900</v>
      </c>
      <c r="C17" s="11">
        <v>8900</v>
      </c>
      <c r="D17" s="11"/>
      <c r="E17" s="11"/>
      <c r="F17" s="11"/>
      <c r="G17" s="11">
        <f>SUM(H17:K17)</f>
        <v>2261.6999999999998</v>
      </c>
      <c r="H17" s="11">
        <v>2261.6999999999998</v>
      </c>
      <c r="I17" s="11"/>
      <c r="J17" s="11"/>
      <c r="K17" s="11"/>
      <c r="L17" s="12">
        <f t="shared" si="6"/>
        <v>25.412359550561796</v>
      </c>
    </row>
    <row r="18" spans="1:12" ht="24" customHeight="1" outlineLevel="1" x14ac:dyDescent="0.25">
      <c r="A18" s="17" t="s">
        <v>27</v>
      </c>
      <c r="B18" s="11">
        <f t="shared" ref="B18:B22" si="8">SUM(C18:F18)</f>
        <v>7810</v>
      </c>
      <c r="C18" s="11">
        <v>7810</v>
      </c>
      <c r="D18" s="11"/>
      <c r="E18" s="11"/>
      <c r="F18" s="11"/>
      <c r="G18" s="11">
        <f t="shared" ref="G18:G22" si="9">SUM(H18:K18)</f>
        <v>1349</v>
      </c>
      <c r="H18" s="11">
        <v>1349</v>
      </c>
      <c r="I18" s="11"/>
      <c r="J18" s="11"/>
      <c r="K18" s="11"/>
      <c r="L18" s="12">
        <f t="shared" si="6"/>
        <v>17.272727272727273</v>
      </c>
    </row>
    <row r="19" spans="1:12" ht="28.25" customHeight="1" outlineLevel="1" x14ac:dyDescent="0.25">
      <c r="A19" s="17" t="s">
        <v>12</v>
      </c>
      <c r="B19" s="11">
        <f t="shared" si="8"/>
        <v>330</v>
      </c>
      <c r="C19" s="11">
        <v>330</v>
      </c>
      <c r="D19" s="11"/>
      <c r="E19" s="11"/>
      <c r="F19" s="11"/>
      <c r="G19" s="11">
        <f t="shared" si="9"/>
        <v>0</v>
      </c>
      <c r="H19" s="11">
        <v>0</v>
      </c>
      <c r="I19" s="11"/>
      <c r="J19" s="11"/>
      <c r="K19" s="11"/>
      <c r="L19" s="12">
        <f t="shared" si="6"/>
        <v>0</v>
      </c>
    </row>
    <row r="20" spans="1:12" ht="21" customHeight="1" outlineLevel="1" x14ac:dyDescent="0.25">
      <c r="A20" s="17" t="s">
        <v>13</v>
      </c>
      <c r="B20" s="11">
        <f t="shared" si="8"/>
        <v>4305.6000000000004</v>
      </c>
      <c r="C20" s="11">
        <v>4305.6000000000004</v>
      </c>
      <c r="D20" s="11"/>
      <c r="E20" s="11"/>
      <c r="F20" s="11"/>
      <c r="G20" s="11">
        <f t="shared" si="9"/>
        <v>107.5</v>
      </c>
      <c r="H20" s="11">
        <v>107.5</v>
      </c>
      <c r="I20" s="11"/>
      <c r="J20" s="11"/>
      <c r="K20" s="11"/>
      <c r="L20" s="12">
        <f t="shared" si="6"/>
        <v>2.4967484206614641</v>
      </c>
    </row>
    <row r="21" spans="1:12" ht="25.25" customHeight="1" x14ac:dyDescent="0.25">
      <c r="A21" s="32" t="s">
        <v>52</v>
      </c>
      <c r="B21" s="11">
        <f t="shared" si="8"/>
        <v>100</v>
      </c>
      <c r="C21" s="34"/>
      <c r="D21" s="32"/>
      <c r="E21" s="32">
        <v>100</v>
      </c>
      <c r="F21" s="32"/>
      <c r="G21" s="11">
        <f t="shared" si="9"/>
        <v>0</v>
      </c>
      <c r="H21" s="32"/>
      <c r="I21" s="32"/>
      <c r="J21" s="34">
        <v>0</v>
      </c>
      <c r="K21" s="34"/>
      <c r="L21" s="12">
        <f t="shared" si="6"/>
        <v>0</v>
      </c>
    </row>
    <row r="22" spans="1:12" ht="27" customHeight="1" x14ac:dyDescent="0.25">
      <c r="A22" s="33" t="s">
        <v>53</v>
      </c>
      <c r="B22" s="11">
        <f t="shared" si="8"/>
        <v>631.6</v>
      </c>
      <c r="C22" s="32">
        <v>31.6</v>
      </c>
      <c r="D22" s="34">
        <v>600</v>
      </c>
      <c r="E22" s="32"/>
      <c r="F22" s="32"/>
      <c r="G22" s="11">
        <f t="shared" si="9"/>
        <v>0</v>
      </c>
      <c r="H22" s="32"/>
      <c r="I22" s="32"/>
      <c r="J22" s="34"/>
      <c r="K22" s="34"/>
      <c r="L22" s="12">
        <f t="shared" si="6"/>
        <v>0</v>
      </c>
    </row>
    <row r="23" spans="1:12" ht="56" outlineLevel="1" x14ac:dyDescent="0.25">
      <c r="A23" s="2" t="s">
        <v>39</v>
      </c>
      <c r="B23" s="9">
        <f t="shared" ref="B23:J23" si="10">SUM(B24:B28)</f>
        <v>16536.2</v>
      </c>
      <c r="C23" s="9">
        <f t="shared" si="10"/>
        <v>13390.6</v>
      </c>
      <c r="D23" s="9">
        <f t="shared" si="10"/>
        <v>3145.6</v>
      </c>
      <c r="E23" s="9">
        <f t="shared" si="10"/>
        <v>0</v>
      </c>
      <c r="F23" s="9"/>
      <c r="G23" s="9">
        <f>SUM(H23:K23)</f>
        <v>2901.7</v>
      </c>
      <c r="H23" s="9">
        <f t="shared" si="10"/>
        <v>2420.2999999999997</v>
      </c>
      <c r="I23" s="9">
        <f t="shared" si="10"/>
        <v>481.4</v>
      </c>
      <c r="J23" s="9">
        <f t="shared" si="10"/>
        <v>0</v>
      </c>
      <c r="K23" s="9"/>
      <c r="L23" s="13">
        <f>G23/B23*100</f>
        <v>17.547562317823921</v>
      </c>
    </row>
    <row r="24" spans="1:12" ht="31.75" customHeight="1" outlineLevel="1" x14ac:dyDescent="0.25">
      <c r="A24" s="7" t="s">
        <v>28</v>
      </c>
      <c r="B24" s="11">
        <f>SUM(C24:F24)</f>
        <v>7976.2</v>
      </c>
      <c r="C24" s="11">
        <v>7976.2</v>
      </c>
      <c r="D24" s="11"/>
      <c r="E24" s="11"/>
      <c r="F24" s="11"/>
      <c r="G24" s="11">
        <f>SUM(H24:K24)</f>
        <v>1410.6</v>
      </c>
      <c r="H24" s="11">
        <v>1410.6</v>
      </c>
      <c r="I24" s="11"/>
      <c r="J24" s="11"/>
      <c r="K24" s="11"/>
      <c r="L24" s="12">
        <f>G24/B24*100</f>
        <v>17.68511321180512</v>
      </c>
    </row>
    <row r="25" spans="1:12" ht="19.25" customHeight="1" outlineLevel="1" x14ac:dyDescent="0.25">
      <c r="A25" s="7" t="s">
        <v>29</v>
      </c>
      <c r="B25" s="11">
        <f t="shared" ref="B25:B27" si="11">SUM(C25:F25)</f>
        <v>1939.3</v>
      </c>
      <c r="C25" s="11">
        <v>1939.3</v>
      </c>
      <c r="D25" s="11"/>
      <c r="E25" s="11"/>
      <c r="F25" s="11"/>
      <c r="G25" s="11">
        <f t="shared" ref="G25:G28" si="12">SUM(H25:K25)</f>
        <v>519.1</v>
      </c>
      <c r="H25" s="11">
        <v>519.1</v>
      </c>
      <c r="I25" s="11"/>
      <c r="J25" s="11"/>
      <c r="K25" s="11"/>
      <c r="L25" s="12">
        <f t="shared" si="6"/>
        <v>26.767390295467436</v>
      </c>
    </row>
    <row r="26" spans="1:12" ht="31.75" customHeight="1" outlineLevel="1" x14ac:dyDescent="0.25">
      <c r="A26" s="7" t="s">
        <v>15</v>
      </c>
      <c r="B26" s="11">
        <f t="shared" si="11"/>
        <v>500</v>
      </c>
      <c r="C26" s="11">
        <v>500</v>
      </c>
      <c r="D26" s="11"/>
      <c r="E26" s="11"/>
      <c r="F26" s="11"/>
      <c r="G26" s="11">
        <f t="shared" si="12"/>
        <v>9.1</v>
      </c>
      <c r="H26" s="11">
        <v>9.1</v>
      </c>
      <c r="I26" s="11"/>
      <c r="J26" s="11"/>
      <c r="K26" s="11"/>
      <c r="L26" s="12">
        <f t="shared" si="6"/>
        <v>1.82</v>
      </c>
    </row>
    <row r="27" spans="1:12" ht="31.75" customHeight="1" x14ac:dyDescent="0.25">
      <c r="A27" s="7" t="s">
        <v>30</v>
      </c>
      <c r="B27" s="11">
        <f t="shared" si="11"/>
        <v>5931.2</v>
      </c>
      <c r="C27" s="11">
        <v>2965.6</v>
      </c>
      <c r="D27" s="11">
        <v>2965.6</v>
      </c>
      <c r="E27" s="11"/>
      <c r="F27" s="11"/>
      <c r="G27" s="11">
        <f t="shared" si="12"/>
        <v>962.9</v>
      </c>
      <c r="H27" s="11">
        <v>481.5</v>
      </c>
      <c r="I27" s="11">
        <v>481.4</v>
      </c>
      <c r="J27" s="11"/>
      <c r="K27" s="11"/>
      <c r="L27" s="12">
        <f t="shared" si="6"/>
        <v>16.234488804963583</v>
      </c>
    </row>
    <row r="28" spans="1:12" ht="31.75" customHeight="1" x14ac:dyDescent="0.25">
      <c r="A28" s="33" t="s">
        <v>53</v>
      </c>
      <c r="B28" s="11">
        <v>189.5</v>
      </c>
      <c r="C28" s="11">
        <v>9.5</v>
      </c>
      <c r="D28" s="11">
        <v>180</v>
      </c>
      <c r="E28" s="11"/>
      <c r="F28" s="11"/>
      <c r="G28" s="11">
        <f t="shared" si="12"/>
        <v>0</v>
      </c>
      <c r="H28" s="11">
        <v>0</v>
      </c>
      <c r="I28" s="11"/>
      <c r="J28" s="11"/>
      <c r="K28" s="11"/>
      <c r="L28" s="12">
        <f t="shared" si="6"/>
        <v>0</v>
      </c>
    </row>
    <row r="29" spans="1:12" ht="53.4" customHeight="1" x14ac:dyDescent="0.25">
      <c r="A29" s="2" t="s">
        <v>40</v>
      </c>
      <c r="B29" s="9">
        <f>SUM(C29:F29)</f>
        <v>5653.9</v>
      </c>
      <c r="C29" s="9">
        <f>SUM(C30:C34)</f>
        <v>3212.4</v>
      </c>
      <c r="D29" s="9">
        <f>SUM(D30:D34)</f>
        <v>2187.6</v>
      </c>
      <c r="E29" s="9">
        <f>SUM(E30:E34)</f>
        <v>253.9</v>
      </c>
      <c r="F29" s="9"/>
      <c r="G29" s="9">
        <f>SUM(H29:K29)</f>
        <v>13.4</v>
      </c>
      <c r="H29" s="9">
        <f>SUM(H30:H34)</f>
        <v>13.4</v>
      </c>
      <c r="I29" s="9">
        <f>SUM(I30:I34)</f>
        <v>0</v>
      </c>
      <c r="J29" s="9">
        <f>SUM(J30:J34)</f>
        <v>0</v>
      </c>
      <c r="K29" s="9"/>
      <c r="L29" s="10">
        <f t="shared" si="6"/>
        <v>0.23700454553494052</v>
      </c>
    </row>
    <row r="30" spans="1:12" ht="19.25" customHeight="1" outlineLevel="1" x14ac:dyDescent="0.25">
      <c r="A30" s="8" t="s">
        <v>16</v>
      </c>
      <c r="B30" s="11">
        <f>SUM(C30:C30:D30:E30)</f>
        <v>386.8</v>
      </c>
      <c r="C30" s="11">
        <v>386.8</v>
      </c>
      <c r="D30" s="11"/>
      <c r="E30" s="11"/>
      <c r="F30" s="11"/>
      <c r="G30" s="11">
        <f>SUM(H30:K30)</f>
        <v>0</v>
      </c>
      <c r="H30" s="11"/>
      <c r="I30" s="11"/>
      <c r="J30" s="11"/>
      <c r="K30" s="11"/>
      <c r="L30" s="12">
        <f t="shared" si="6"/>
        <v>0</v>
      </c>
    </row>
    <row r="31" spans="1:12" ht="29.4" customHeight="1" outlineLevel="1" x14ac:dyDescent="0.25">
      <c r="A31" s="8" t="s">
        <v>17</v>
      </c>
      <c r="B31" s="11">
        <f>SUM(C31:C31:D31:E31)</f>
        <v>1789.5</v>
      </c>
      <c r="C31" s="11">
        <v>1789.5</v>
      </c>
      <c r="D31" s="11"/>
      <c r="E31" s="11"/>
      <c r="F31" s="11"/>
      <c r="G31" s="11">
        <f t="shared" ref="G31:G34" si="13">SUM(H31:K31)</f>
        <v>13.4</v>
      </c>
      <c r="H31" s="11">
        <v>13.4</v>
      </c>
      <c r="I31" s="11"/>
      <c r="J31" s="11"/>
      <c r="K31" s="11"/>
      <c r="L31" s="12">
        <f t="shared" si="6"/>
        <v>0.7488125174629785</v>
      </c>
    </row>
    <row r="32" spans="1:12" ht="27" customHeight="1" outlineLevel="1" x14ac:dyDescent="0.25">
      <c r="A32" s="8" t="s">
        <v>22</v>
      </c>
      <c r="B32" s="11">
        <f>SUM(C32:C32:D32:E32)</f>
        <v>1165.3</v>
      </c>
      <c r="C32" s="11">
        <v>911.4</v>
      </c>
      <c r="D32" s="11"/>
      <c r="E32" s="11">
        <v>253.9</v>
      </c>
      <c r="F32" s="11"/>
      <c r="G32" s="11">
        <f t="shared" si="13"/>
        <v>0</v>
      </c>
      <c r="H32" s="11"/>
      <c r="I32" s="11"/>
      <c r="J32" s="11"/>
      <c r="K32" s="11"/>
      <c r="L32" s="12">
        <f t="shared" si="6"/>
        <v>0</v>
      </c>
    </row>
    <row r="33" spans="1:12" ht="20.399999999999999" customHeight="1" outlineLevel="1" x14ac:dyDescent="0.25">
      <c r="A33" s="8" t="s">
        <v>54</v>
      </c>
      <c r="B33" s="11">
        <f>SUM(C33:C33:D33:E33)</f>
        <v>101.8</v>
      </c>
      <c r="C33" s="11">
        <v>14.2</v>
      </c>
      <c r="D33" s="11">
        <v>87.6</v>
      </c>
      <c r="E33" s="11"/>
      <c r="F33" s="11"/>
      <c r="G33" s="11">
        <f t="shared" si="13"/>
        <v>0</v>
      </c>
      <c r="H33" s="11"/>
      <c r="I33" s="11"/>
      <c r="J33" s="11"/>
      <c r="K33" s="11"/>
      <c r="L33" s="12"/>
    </row>
    <row r="34" spans="1:12" ht="28" outlineLevel="1" x14ac:dyDescent="0.25">
      <c r="A34" s="7" t="s">
        <v>53</v>
      </c>
      <c r="B34" s="11">
        <f>SUM(C34:C34:D34:E34)</f>
        <v>2210.5</v>
      </c>
      <c r="C34" s="11">
        <v>110.5</v>
      </c>
      <c r="D34" s="11">
        <v>2100</v>
      </c>
      <c r="E34" s="11"/>
      <c r="F34" s="11"/>
      <c r="G34" s="11">
        <f t="shared" si="13"/>
        <v>0</v>
      </c>
      <c r="H34" s="11"/>
      <c r="I34" s="11"/>
      <c r="J34" s="11"/>
      <c r="K34" s="11"/>
      <c r="L34" s="12">
        <f t="shared" si="6"/>
        <v>0</v>
      </c>
    </row>
    <row r="35" spans="1:12" ht="44.4" customHeight="1" x14ac:dyDescent="0.25">
      <c r="A35" s="2" t="s">
        <v>41</v>
      </c>
      <c r="B35" s="9">
        <f>SUM(B36:B42)</f>
        <v>29324.7</v>
      </c>
      <c r="C35" s="9">
        <f t="shared" ref="C35:K35" si="14">SUM(C36:C42)</f>
        <v>13753.1</v>
      </c>
      <c r="D35" s="9">
        <f t="shared" si="14"/>
        <v>1468.8</v>
      </c>
      <c r="E35" s="9">
        <f t="shared" si="14"/>
        <v>14102.8</v>
      </c>
      <c r="F35" s="9">
        <f t="shared" si="14"/>
        <v>0</v>
      </c>
      <c r="G35" s="9">
        <f t="shared" si="14"/>
        <v>1693.1</v>
      </c>
      <c r="H35" s="9">
        <f t="shared" si="14"/>
        <v>1693.1</v>
      </c>
      <c r="I35" s="9">
        <f t="shared" si="14"/>
        <v>0</v>
      </c>
      <c r="J35" s="9">
        <f t="shared" si="14"/>
        <v>0</v>
      </c>
      <c r="K35" s="9">
        <f t="shared" si="14"/>
        <v>0</v>
      </c>
      <c r="L35" s="9">
        <f>H35/B35*100</f>
        <v>5.7736311027904801</v>
      </c>
    </row>
    <row r="36" spans="1:12" ht="32.4" customHeight="1" outlineLevel="1" x14ac:dyDescent="0.25">
      <c r="A36" s="7" t="s">
        <v>31</v>
      </c>
      <c r="B36" s="11">
        <f>SUM(C36:F36)</f>
        <v>1200</v>
      </c>
      <c r="C36" s="11">
        <v>1200</v>
      </c>
      <c r="D36" s="11"/>
      <c r="E36" s="11"/>
      <c r="F36" s="11"/>
      <c r="G36" s="11">
        <f>SUM(H36:H36:I36:J36)</f>
        <v>0</v>
      </c>
      <c r="H36" s="11">
        <v>0</v>
      </c>
      <c r="I36" s="11"/>
      <c r="J36" s="11"/>
      <c r="K36" s="11"/>
      <c r="L36" s="12">
        <f>G36/B36*100</f>
        <v>0</v>
      </c>
    </row>
    <row r="37" spans="1:12" ht="18.649999999999999" customHeight="1" outlineLevel="1" x14ac:dyDescent="0.25">
      <c r="A37" s="7" t="s">
        <v>32</v>
      </c>
      <c r="B37" s="11">
        <f t="shared" ref="B37:B42" si="15">SUM(C37:F37)</f>
        <v>10018.200000000001</v>
      </c>
      <c r="C37" s="11">
        <v>10018.200000000001</v>
      </c>
      <c r="D37" s="11"/>
      <c r="E37" s="11"/>
      <c r="F37" s="11"/>
      <c r="G37" s="11">
        <f>SUM(H37:H37:I37:J37)</f>
        <v>1693.1</v>
      </c>
      <c r="H37" s="11">
        <v>1693.1</v>
      </c>
      <c r="I37" s="11"/>
      <c r="J37" s="11"/>
      <c r="K37" s="11"/>
      <c r="L37" s="12">
        <f t="shared" si="6"/>
        <v>16.900241560360143</v>
      </c>
    </row>
    <row r="38" spans="1:12" ht="30.65" customHeight="1" outlineLevel="1" x14ac:dyDescent="0.25">
      <c r="A38" s="7" t="s">
        <v>55</v>
      </c>
      <c r="B38" s="11">
        <f t="shared" si="15"/>
        <v>16398.599999999999</v>
      </c>
      <c r="C38" s="11">
        <v>2295.8000000000002</v>
      </c>
      <c r="D38" s="11"/>
      <c r="E38" s="11">
        <v>14102.8</v>
      </c>
      <c r="F38" s="11"/>
      <c r="G38" s="11">
        <f>SUM(H38:H38:I38:J38)</f>
        <v>0</v>
      </c>
      <c r="H38" s="11">
        <v>0</v>
      </c>
      <c r="I38" s="11"/>
      <c r="J38" s="11"/>
      <c r="K38" s="11"/>
      <c r="L38" s="12">
        <f>G38/B38*100</f>
        <v>0</v>
      </c>
    </row>
    <row r="39" spans="1:12" ht="27" hidden="1" customHeight="1" outlineLevel="1" x14ac:dyDescent="0.25">
      <c r="A39" s="7" t="s">
        <v>25</v>
      </c>
      <c r="B39" s="11">
        <f t="shared" si="15"/>
        <v>0</v>
      </c>
      <c r="C39" s="11"/>
      <c r="D39" s="11"/>
      <c r="E39" s="11"/>
      <c r="F39" s="11"/>
      <c r="G39" s="11">
        <f>SUM(H39:H39:I39:J39)</f>
        <v>0</v>
      </c>
      <c r="H39" s="11"/>
      <c r="I39" s="11"/>
      <c r="J39" s="11"/>
      <c r="K39" s="11"/>
      <c r="L39" s="12" t="e">
        <f t="shared" si="6"/>
        <v>#DIV/0!</v>
      </c>
    </row>
    <row r="40" spans="1:12" ht="42" hidden="1" outlineLevel="1" x14ac:dyDescent="0.25">
      <c r="A40" s="7" t="s">
        <v>25</v>
      </c>
      <c r="B40" s="11">
        <f t="shared" si="15"/>
        <v>0</v>
      </c>
      <c r="C40" s="11"/>
      <c r="D40" s="11"/>
      <c r="E40" s="11"/>
      <c r="F40" s="11"/>
      <c r="G40" s="11"/>
      <c r="H40" s="11"/>
      <c r="I40" s="11"/>
      <c r="J40" s="11"/>
      <c r="K40" s="11"/>
      <c r="L40" s="12" t="e">
        <f t="shared" si="6"/>
        <v>#DIV/0!</v>
      </c>
    </row>
    <row r="41" spans="1:12" ht="27.65" customHeight="1" outlineLevel="1" x14ac:dyDescent="0.25">
      <c r="A41" s="7" t="s">
        <v>33</v>
      </c>
      <c r="B41" s="11">
        <f t="shared" si="15"/>
        <v>521.4</v>
      </c>
      <c r="C41" s="11">
        <v>73</v>
      </c>
      <c r="D41" s="11">
        <v>448.4</v>
      </c>
      <c r="E41" s="11"/>
      <c r="F41" s="11"/>
      <c r="G41" s="11">
        <f>SUM(H41:H41:I41:J41)</f>
        <v>0</v>
      </c>
      <c r="H41" s="11">
        <v>0</v>
      </c>
      <c r="I41" s="11">
        <v>0</v>
      </c>
      <c r="J41" s="11"/>
      <c r="K41" s="11"/>
      <c r="L41" s="12">
        <f t="shared" si="6"/>
        <v>0</v>
      </c>
    </row>
    <row r="42" spans="1:12" ht="33.5" customHeight="1" outlineLevel="1" x14ac:dyDescent="0.25">
      <c r="A42" s="7" t="s">
        <v>33</v>
      </c>
      <c r="B42" s="11">
        <f t="shared" si="15"/>
        <v>1186.5</v>
      </c>
      <c r="C42" s="11">
        <v>166.1</v>
      </c>
      <c r="D42" s="11">
        <v>1020.4</v>
      </c>
      <c r="E42" s="11"/>
      <c r="F42" s="11"/>
      <c r="G42" s="11"/>
      <c r="H42" s="11"/>
      <c r="I42" s="11"/>
      <c r="J42" s="11"/>
      <c r="K42" s="11"/>
      <c r="L42" s="12"/>
    </row>
    <row r="43" spans="1:12" ht="42.65" customHeight="1" outlineLevel="1" x14ac:dyDescent="0.25">
      <c r="A43" s="19" t="s">
        <v>42</v>
      </c>
      <c r="B43" s="9">
        <f>SUM(C43:F43)</f>
        <v>17615.7</v>
      </c>
      <c r="C43" s="9">
        <f>SUM(C44:C46)</f>
        <v>17615.7</v>
      </c>
      <c r="D43" s="9">
        <f>SUM(D44:D46)</f>
        <v>0</v>
      </c>
      <c r="E43" s="9">
        <f>SUM(E44:E46)</f>
        <v>0</v>
      </c>
      <c r="F43" s="9"/>
      <c r="G43" s="9">
        <f>SUM(G44:G46)</f>
        <v>406.9</v>
      </c>
      <c r="H43" s="9">
        <f>SUM(H44:H46)</f>
        <v>406.9</v>
      </c>
      <c r="I43" s="9">
        <f>SUM(I44:I46)</f>
        <v>0</v>
      </c>
      <c r="J43" s="9">
        <f>SUM(J44:J46)</f>
        <v>0</v>
      </c>
      <c r="K43" s="9"/>
      <c r="L43" s="13">
        <f>G43/B43*100</f>
        <v>2.3098713079809485</v>
      </c>
    </row>
    <row r="44" spans="1:12" ht="20.399999999999999" customHeight="1" outlineLevel="1" x14ac:dyDescent="0.25">
      <c r="A44" s="20" t="s">
        <v>10</v>
      </c>
      <c r="B44" s="11">
        <f>SUM(C44:F44)</f>
        <v>754.3</v>
      </c>
      <c r="C44" s="11">
        <v>754.3</v>
      </c>
      <c r="D44" s="11"/>
      <c r="E44" s="11"/>
      <c r="F44" s="11"/>
      <c r="G44" s="11">
        <f>SUM(H44:J44)</f>
        <v>1.9</v>
      </c>
      <c r="H44" s="11">
        <v>1.9</v>
      </c>
      <c r="I44" s="11"/>
      <c r="J44" s="11"/>
      <c r="K44" s="11"/>
      <c r="L44" s="12">
        <f t="shared" si="6"/>
        <v>0.25188916876574308</v>
      </c>
    </row>
    <row r="45" spans="1:12" ht="19.25" customHeight="1" outlineLevel="1" x14ac:dyDescent="0.25">
      <c r="A45" s="20" t="s">
        <v>11</v>
      </c>
      <c r="B45" s="11">
        <f t="shared" ref="B45:B46" si="16">SUM(C45:F45)</f>
        <v>15961.4</v>
      </c>
      <c r="C45" s="11">
        <v>15961.4</v>
      </c>
      <c r="D45" s="11"/>
      <c r="E45" s="11"/>
      <c r="F45" s="11"/>
      <c r="G45" s="11">
        <f>SUM(H45:J45)</f>
        <v>241.6</v>
      </c>
      <c r="H45" s="11">
        <v>241.6</v>
      </c>
      <c r="I45" s="11"/>
      <c r="J45" s="11"/>
      <c r="K45" s="11"/>
      <c r="L45" s="12">
        <f t="shared" si="6"/>
        <v>1.5136516846893129</v>
      </c>
    </row>
    <row r="46" spans="1:12" ht="26.4" customHeight="1" outlineLevel="1" x14ac:dyDescent="0.25">
      <c r="A46" s="20" t="s">
        <v>14</v>
      </c>
      <c r="B46" s="11">
        <f t="shared" si="16"/>
        <v>900</v>
      </c>
      <c r="C46" s="11">
        <v>900</v>
      </c>
      <c r="D46" s="11"/>
      <c r="E46" s="11"/>
      <c r="F46" s="11"/>
      <c r="G46" s="11">
        <f>SUM(H46:J46)</f>
        <v>163.4</v>
      </c>
      <c r="H46" s="11">
        <v>163.4</v>
      </c>
      <c r="I46" s="11"/>
      <c r="J46" s="11"/>
      <c r="K46" s="11"/>
      <c r="L46" s="12">
        <f>G46/B46*100</f>
        <v>18.155555555555555</v>
      </c>
    </row>
    <row r="47" spans="1:12" ht="40.75" customHeight="1" outlineLevel="1" x14ac:dyDescent="0.25">
      <c r="A47" s="19" t="s">
        <v>43</v>
      </c>
      <c r="B47" s="9">
        <f t="shared" ref="B47:B50" si="17">SUM(C47:E47)</f>
        <v>200</v>
      </c>
      <c r="C47" s="9">
        <f>SUM(C48)</f>
        <v>200</v>
      </c>
      <c r="D47" s="9">
        <f t="shared" ref="D47:J47" si="18">SUM(D48:D49)</f>
        <v>0</v>
      </c>
      <c r="E47" s="9">
        <f t="shared" si="18"/>
        <v>0</v>
      </c>
      <c r="F47" s="9"/>
      <c r="G47" s="9">
        <f t="shared" si="18"/>
        <v>112.4</v>
      </c>
      <c r="H47" s="9">
        <f t="shared" si="18"/>
        <v>112.4</v>
      </c>
      <c r="I47" s="9">
        <f t="shared" si="18"/>
        <v>0</v>
      </c>
      <c r="J47" s="9">
        <f t="shared" si="18"/>
        <v>0</v>
      </c>
      <c r="K47" s="9"/>
      <c r="L47" s="13">
        <f>G47/B47*100</f>
        <v>56.2</v>
      </c>
    </row>
    <row r="48" spans="1:12" ht="30.65" customHeight="1" outlineLevel="1" x14ac:dyDescent="0.25">
      <c r="A48" s="7" t="s">
        <v>24</v>
      </c>
      <c r="B48" s="11">
        <f t="shared" si="17"/>
        <v>200</v>
      </c>
      <c r="C48" s="11">
        <v>200</v>
      </c>
      <c r="D48" s="11"/>
      <c r="E48" s="11"/>
      <c r="F48" s="11"/>
      <c r="G48" s="11">
        <f>SUM(H48:J48)</f>
        <v>112.4</v>
      </c>
      <c r="H48" s="11">
        <v>112.4</v>
      </c>
      <c r="I48" s="11"/>
      <c r="J48" s="11"/>
      <c r="K48" s="11"/>
      <c r="L48" s="12">
        <f>G48/B48*100</f>
        <v>56.2</v>
      </c>
    </row>
    <row r="49" spans="1:12" ht="54.65" customHeight="1" outlineLevel="1" x14ac:dyDescent="0.25">
      <c r="A49" s="19" t="s">
        <v>44</v>
      </c>
      <c r="B49" s="9">
        <f t="shared" si="17"/>
        <v>10</v>
      </c>
      <c r="C49" s="9">
        <f>C50</f>
        <v>10</v>
      </c>
      <c r="D49" s="9">
        <f t="shared" ref="D49:L49" si="19">D50</f>
        <v>0</v>
      </c>
      <c r="E49" s="9">
        <f t="shared" si="19"/>
        <v>0</v>
      </c>
      <c r="F49" s="9"/>
      <c r="G49" s="9">
        <f t="shared" si="19"/>
        <v>0</v>
      </c>
      <c r="H49" s="9">
        <f t="shared" si="19"/>
        <v>0</v>
      </c>
      <c r="I49" s="9">
        <f t="shared" si="19"/>
        <v>0</v>
      </c>
      <c r="J49" s="9">
        <f t="shared" si="19"/>
        <v>0</v>
      </c>
      <c r="K49" s="9"/>
      <c r="L49" s="9">
        <f t="shared" si="19"/>
        <v>0</v>
      </c>
    </row>
    <row r="50" spans="1:12" ht="35.4" customHeight="1" outlineLevel="1" x14ac:dyDescent="0.25">
      <c r="A50" s="7" t="s">
        <v>45</v>
      </c>
      <c r="B50" s="11">
        <f t="shared" si="17"/>
        <v>10</v>
      </c>
      <c r="C50" s="11">
        <v>10</v>
      </c>
      <c r="D50" s="11"/>
      <c r="E50" s="11"/>
      <c r="F50" s="11"/>
      <c r="G50" s="11">
        <f>SUM(H50:J50)</f>
        <v>0</v>
      </c>
      <c r="H50" s="11">
        <v>0</v>
      </c>
      <c r="I50" s="11"/>
      <c r="J50" s="11"/>
      <c r="K50" s="11"/>
      <c r="L50" s="12">
        <f>G50/B50*100</f>
        <v>0</v>
      </c>
    </row>
    <row r="51" spans="1:12" ht="31.25" customHeight="1" outlineLevel="1" x14ac:dyDescent="0.25">
      <c r="A51" s="30" t="s">
        <v>59</v>
      </c>
      <c r="B51" s="22">
        <f>SUM(B52:B54)</f>
        <v>6661.9</v>
      </c>
      <c r="C51" s="22">
        <f t="shared" ref="C51:K51" si="20">SUM(C52:C54)</f>
        <v>932.59999999999991</v>
      </c>
      <c r="D51" s="22">
        <f t="shared" si="20"/>
        <v>5338.5</v>
      </c>
      <c r="E51" s="22">
        <f t="shared" si="20"/>
        <v>0</v>
      </c>
      <c r="F51" s="22">
        <f t="shared" si="20"/>
        <v>390.8</v>
      </c>
      <c r="G51" s="22">
        <f t="shared" si="20"/>
        <v>2823</v>
      </c>
      <c r="H51" s="22">
        <f t="shared" si="20"/>
        <v>395.2</v>
      </c>
      <c r="I51" s="22">
        <f t="shared" si="20"/>
        <v>2037</v>
      </c>
      <c r="J51" s="22">
        <f t="shared" si="20"/>
        <v>0</v>
      </c>
      <c r="K51" s="22">
        <f t="shared" si="20"/>
        <v>390.8</v>
      </c>
      <c r="L51" s="25">
        <f>G51/B51*100</f>
        <v>42.375298338311893</v>
      </c>
    </row>
    <row r="52" spans="1:12" ht="31.25" customHeight="1" outlineLevel="1" x14ac:dyDescent="0.25">
      <c r="A52" s="51" t="s">
        <v>60</v>
      </c>
      <c r="B52" s="11">
        <f>SUM(C52:F52)</f>
        <v>2823</v>
      </c>
      <c r="C52" s="11">
        <v>395.2</v>
      </c>
      <c r="D52" s="11">
        <v>2037</v>
      </c>
      <c r="E52" s="11"/>
      <c r="F52" s="11">
        <v>390.8</v>
      </c>
      <c r="G52" s="11">
        <f>SUM(H52:K52)</f>
        <v>2823</v>
      </c>
      <c r="H52" s="11">
        <v>395.2</v>
      </c>
      <c r="I52" s="11">
        <v>2037</v>
      </c>
      <c r="J52" s="11"/>
      <c r="K52" s="11">
        <v>390.8</v>
      </c>
      <c r="L52" s="12">
        <v>100</v>
      </c>
    </row>
    <row r="53" spans="1:12" ht="30.65" customHeight="1" outlineLevel="1" x14ac:dyDescent="0.25">
      <c r="A53" s="24" t="s">
        <v>46</v>
      </c>
      <c r="B53" s="11">
        <f>SUM(C53:E53)</f>
        <v>238.9</v>
      </c>
      <c r="C53" s="11">
        <v>33.4</v>
      </c>
      <c r="D53" s="11">
        <v>205.5</v>
      </c>
      <c r="E53" s="11">
        <f t="shared" ref="E52:J53" si="21">SUM(E54:E55)</f>
        <v>0</v>
      </c>
      <c r="F53" s="11"/>
      <c r="G53" s="11">
        <f t="shared" si="21"/>
        <v>0</v>
      </c>
      <c r="H53" s="11">
        <f t="shared" si="21"/>
        <v>0</v>
      </c>
      <c r="I53" s="11">
        <f t="shared" si="21"/>
        <v>0</v>
      </c>
      <c r="J53" s="11">
        <f t="shared" si="21"/>
        <v>0</v>
      </c>
      <c r="K53" s="11"/>
      <c r="L53" s="21">
        <f>G53/B53*100</f>
        <v>0</v>
      </c>
    </row>
    <row r="54" spans="1:12" ht="30.65" customHeight="1" outlineLevel="1" x14ac:dyDescent="0.25">
      <c r="A54" s="24" t="s">
        <v>47</v>
      </c>
      <c r="B54" s="11">
        <f>SUM(C54:E54)</f>
        <v>3600</v>
      </c>
      <c r="C54" s="11">
        <v>504</v>
      </c>
      <c r="D54" s="11">
        <v>3096</v>
      </c>
      <c r="E54" s="11"/>
      <c r="F54" s="11"/>
      <c r="G54" s="11">
        <v>0</v>
      </c>
      <c r="H54" s="11">
        <v>0</v>
      </c>
      <c r="I54" s="11"/>
      <c r="J54" s="11"/>
      <c r="K54" s="11"/>
      <c r="L54" s="21">
        <f>G54/B54*100</f>
        <v>0</v>
      </c>
    </row>
    <row r="55" spans="1:12" ht="28.25" customHeight="1" outlineLevel="1" x14ac:dyDescent="0.25">
      <c r="A55" s="2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2"/>
    </row>
    <row r="57" spans="1:12" ht="31.65" customHeight="1" outlineLevel="1" x14ac:dyDescent="0.25">
      <c r="B57" s="4"/>
      <c r="C57" s="4"/>
      <c r="D57" s="4"/>
      <c r="E57" s="4"/>
      <c r="F57" s="4"/>
      <c r="G57" s="4"/>
      <c r="H57" s="4"/>
      <c r="I57" s="18"/>
      <c r="J57" s="4"/>
      <c r="K57" s="4"/>
    </row>
    <row r="58" spans="1:12" ht="21.75" customHeight="1" outlineLevel="1" x14ac:dyDescent="0.25">
      <c r="B58" s="15" t="s">
        <v>19</v>
      </c>
      <c r="C58" s="15"/>
      <c r="D58" s="15"/>
      <c r="E58" s="15" t="s">
        <v>20</v>
      </c>
      <c r="F58" s="15"/>
      <c r="G58" s="4"/>
      <c r="H58" s="4"/>
      <c r="I58" s="4"/>
      <c r="J58" s="4"/>
      <c r="K58" s="4"/>
    </row>
    <row r="59" spans="1:12" s="6" customFormat="1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2" s="6" customFormat="1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2" s="6" customFormat="1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2" s="6" customFormat="1" x14ac:dyDescent="0.25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2" s="6" customFormat="1" x14ac:dyDescent="0.25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2" s="6" customFormat="1" x14ac:dyDescent="0.25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s="6" customFormat="1" x14ac:dyDescent="0.25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s="6" customFormat="1" x14ac:dyDescent="0.25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s="6" customFormat="1" x14ac:dyDescent="0.25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s="6" customFormat="1" x14ac:dyDescent="0.25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s="6" customFormat="1" x14ac:dyDescent="0.25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s="6" customFormat="1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s="6" customFormat="1" x14ac:dyDescent="0.25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s="6" customFormat="1" x14ac:dyDescent="0.25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s="6" customFormat="1" x14ac:dyDescent="0.25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s="6" customFormat="1" x14ac:dyDescent="0.25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s="6" customFormat="1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s="6" customFormat="1" x14ac:dyDescent="0.25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s="6" customFormat="1" x14ac:dyDescent="0.25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s="6" customFormat="1" x14ac:dyDescent="0.25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s="6" customFormat="1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s="6" customFormat="1" x14ac:dyDescent="0.25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s="6" customFormat="1" x14ac:dyDescent="0.25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s="6" customFormat="1" x14ac:dyDescent="0.25">
      <c r="A82" s="3"/>
      <c r="B82" s="3"/>
      <c r="C82" s="3"/>
      <c r="D82" s="3"/>
      <c r="E82" s="3"/>
      <c r="F82" s="3"/>
      <c r="G82" s="3"/>
      <c r="H82" s="3"/>
      <c r="I82" s="4"/>
      <c r="J82" s="3"/>
      <c r="K82" s="3"/>
    </row>
  </sheetData>
  <mergeCells count="9">
    <mergeCell ref="A1:L1"/>
    <mergeCell ref="A2:A4"/>
    <mergeCell ref="L2:L4"/>
    <mergeCell ref="B3:B4"/>
    <mergeCell ref="G3:G4"/>
    <mergeCell ref="C3:F3"/>
    <mergeCell ref="B2:F2"/>
    <mergeCell ref="H3:K3"/>
    <mergeCell ref="G2:K2"/>
  </mergeCells>
  <pageMargins left="0.33" right="0.16" top="0.57999999999999996" bottom="0.19685039370078741" header="0.46" footer="0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год</vt:lpstr>
      <vt:lpstr>'2024 год'!Заголовки_для_печати</vt:lpstr>
      <vt:lpstr>'2024 год'!Область_печати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Петрова Ольга Владимировна</cp:lastModifiedBy>
  <cp:lastPrinted>2024-12-11T18:08:04Z</cp:lastPrinted>
  <dcterms:created xsi:type="dcterms:W3CDTF">2002-03-11T10:22:12Z</dcterms:created>
  <dcterms:modified xsi:type="dcterms:W3CDTF">2024-12-11T19:10:48Z</dcterms:modified>
</cp:coreProperties>
</file>