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<sst xmlns="http://schemas.openxmlformats.org/spreadsheetml/2006/main" count="79" uniqueCount="77">
  <si>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</si>
  <si>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</si>
  <si>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</si>
  <si>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</si>
  <si>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</si>
  <si>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</si>
  <si>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</si>
  <si>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</si>
  <si>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</si>
  <si>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</si>
  <si>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</si>
  <si>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</si>
  <si>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</si>
  <si>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</si>
  <si>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</si>
  <si>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</si>
  <si>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</si>
  <si>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</si>
  <si>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</si>
  <si>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</si>
  <si>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</si>
  <si>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</si>
  <si>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</si>
  <si>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</si>
  <si>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</si>
  <si>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</si>
  <si>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</si>
  <si>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</si>
  <si>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</si>
  <si>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</si>
  <si>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2 02 04999 10 0000 151</t>
  </si>
  <si>
    <t>Иные межбюджетные трансферты</t>
  </si>
  <si>
    <t>Прочие  межбюджетные трансферты, передаваемые бюджетам поселений</t>
  </si>
  <si>
    <t xml:space="preserve">ДОХОДЫ НАЛОГОВЫЕ И НЕНАЛОГОВЫЕ </t>
  </si>
  <si>
    <t>1 06 04000 02 0000 110</t>
  </si>
  <si>
    <t xml:space="preserve">Транспортный налог </t>
  </si>
  <si>
    <t xml:space="preserve">Государственная  пошлина </t>
  </si>
  <si>
    <t>Прочие поступления от использования имущества, находящегося в собственности поселений</t>
  </si>
  <si>
    <t>1 08 04020 01 0000 110</t>
  </si>
  <si>
    <t>1 14 00000 00 0000 430</t>
  </si>
  <si>
    <t>Дотации  бюджетам  субъектов  Российской Федерации</t>
  </si>
  <si>
    <t xml:space="preserve">Приложение № 2 </t>
  </si>
  <si>
    <t>1 11 09045 00 0000 000</t>
  </si>
  <si>
    <t>1 11 09045 10 0111 120</t>
  </si>
  <si>
    <t>Прочие доходы от оказания платных услуг получателями средств бюджетов поселений  и компенсации затрат государства</t>
  </si>
  <si>
    <t xml:space="preserve">Прочие поступления от использования имущества, находящегося в собственности поселений </t>
  </si>
  <si>
    <t>2 02 02999 10 0000 151</t>
  </si>
  <si>
    <t xml:space="preserve">Прочие субсидии бюджетам поселений </t>
  </si>
  <si>
    <t>% исполне-ния</t>
  </si>
  <si>
    <t xml:space="preserve">Доходы от оказания платных услуг и комп-и затрат государства </t>
  </si>
  <si>
    <t>Невыясненные поступления</t>
  </si>
  <si>
    <t>1 14 01050 10 0000 420</t>
  </si>
  <si>
    <t>Доходы от продажи квартир, находящихся в собственности поселений</t>
  </si>
  <si>
    <t xml:space="preserve">Поступление  доходов в бюджет М О "Сусанинское сельское поселение" за 2014 год                                       </t>
  </si>
  <si>
    <t>Бюджет  на          2014 г. тыс.руб.</t>
  </si>
  <si>
    <t>Исполнение за  2014г. тыс.руб.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</si>
  <si>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</si>
  <si>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</si>
  <si>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Акцизы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</si>
  <si>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</si>
  <si>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</si>
  <si>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1 03 02200 01 0000 110</t>
  </si>
  <si>
    <t>1 03 02250 01 0000 110</t>
  </si>
  <si>
    <t>1 03 02260 01 0000 110</t>
  </si>
  <si>
    <t>Доходы от уплаты акцизов на моторные масла, зачисляемые в консолидированные бюджеты субъектов Российской Федерации</t>
  </si>
  <si>
    <t>Доходы от уплаты акцизов на автом.бензин, зачисляемые в консолидированные бюджеты субъектов Российской Федерацииавтом.бензин</t>
  </si>
  <si>
    <t>Доходы от уплаты акцизов , зачисляемые в консолидированные бюджеты субъектов Российской Федерации</t>
  </si>
  <si>
    <t xml:space="preserve">Межбюджетные трансферты, передаваемые бюджетам поселений из бюджетов муниципальных районов </t>
  </si>
  <si>
    <t>1 11 05013 10 0000 120</t>
  </si>
  <si>
    <t>1 03 02000 01 0000 110</t>
  </si>
  <si>
    <t>1 13 01995 10 0519 130</t>
  </si>
  <si>
    <t>1 14 06013 10 0000 420</t>
  </si>
  <si>
    <t xml:space="preserve">к постановлению администрации   </t>
  </si>
  <si>
    <t>Сусанинского сельского поселения</t>
  </si>
  <si>
    <t>от 15.04.2014 года  №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</si>
  <si>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</si>
  <si>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 (найм)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</si>
</sst>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distributed"/>
    </xf>
    <xf numFmtId="0" fontId="5" fillId="0" borderId="2" xfId="0" applyFont="1" applyBorder="1" applyAlignment="1">
      <alignment horizontal="left" vertical="distributed"/>
    </xf>
    <xf numFmtId="0" fontId="4" fillId="0" borderId="2" xfId="0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distributed"/>
    </xf>
    <xf numFmtId="0" fontId="8" fillId="0" borderId="2" xfId="0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distributed"/>
    </xf>
    <xf numFmtId="0" fontId="9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173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 vertical="distributed"/>
    </xf>
    <xf numFmtId="49" fontId="9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73" fontId="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73" fontId="4" fillId="0" borderId="8" xfId="0" applyNumberFormat="1" applyFont="1" applyBorder="1" applyAlignment="1">
      <alignment horizontal="center" vertical="distributed"/>
    </xf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7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79" fontId="4" fillId="0" borderId="4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4" fillId="0" borderId="8" xfId="0" applyNumberFormat="1" applyFont="1" applyBorder="1" applyAlignment="1">
      <alignment horizontal="center" vertical="center" wrapText="1"/>
    </xf>
    <xf numFmtId="173" fontId="5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5" zoomScaleNormal="85" workbookViewId="0" topLeftCell="A23">
      <selection activeCell="A47" sqref="A47"/>
    </sheetView>
  </sheetViews>
  <sheetFormatPr defaultColWidth="9.140625" defaultRowHeight="12.75"/>
  <cols>
    <col min="1" max="1" width="19.7109375" style="6" customWidth="1"/>
    <col min="2" max="2" width="50.7109375" style="1" customWidth="1"/>
    <col min="3" max="3" width="10.7109375" style="1" customWidth="1"/>
    <col min="4" max="4" width="10.421875" style="1" customWidth="1"/>
    <col min="5" max="5" width="8.00390625" style="1" customWidth="1"/>
    <col min="11" max="16384" width="9.140625" style="1" customWidth="1"/>
  </cols>
  <sheetData>
    <row r="1" spans="1:5" ht="12.75" customHeight="1">
      <c r="A1" s="7"/>
      <c r="B1" s="42"/>
      <c r="C1" s="51" t="s">
        <v>41</v>
      </c>
      <c r="D1" s="51"/>
      <c r="E1" s="51"/>
    </row>
    <row r="2" spans="1:5" ht="12.75" customHeight="1">
      <c r="A2" s="7"/>
      <c r="B2" s="52" t="s">
        <v>72</v>
      </c>
      <c r="C2" s="52"/>
      <c r="D2" s="52"/>
      <c r="E2" s="52"/>
    </row>
    <row r="3" spans="1:5" ht="12.75" customHeight="1">
      <c r="A3" s="7"/>
      <c r="B3" s="45"/>
      <c r="D3" s="45"/>
      <c r="E3" s="45" t="s">
        <v>73</v>
      </c>
    </row>
    <row r="4" spans="1:5" ht="12.75" customHeight="1">
      <c r="A4" s="7"/>
      <c r="B4" s="45"/>
      <c r="C4" s="53" t="s">
        <v>74</v>
      </c>
      <c r="D4" s="53"/>
      <c r="E4" s="53"/>
    </row>
    <row r="5" spans="1:5" ht="12.75" customHeight="1">
      <c r="A5" s="7"/>
      <c r="B5" s="45"/>
      <c r="C5" s="45"/>
      <c r="D5" s="45"/>
      <c r="E5" s="45"/>
    </row>
    <row r="6" spans="1:5" ht="15.75" customHeight="1">
      <c r="A6" s="50" t="s">
        <v>53</v>
      </c>
      <c r="B6" s="50"/>
      <c r="C6" s="50"/>
      <c r="D6" s="50"/>
      <c r="E6" s="50"/>
    </row>
    <row r="7" spans="1:2" ht="11.25" customHeight="1" thickBot="1">
      <c r="A7" s="14"/>
      <c r="B7" s="14"/>
    </row>
    <row r="8" spans="1:5" ht="36.75" customHeight="1" thickBot="1">
      <c r="A8" s="15" t="s">
        <v>0</v>
      </c>
      <c r="B8" s="2" t="s">
        <v>15</v>
      </c>
      <c r="C8" s="13" t="s">
        <v>54</v>
      </c>
      <c r="D8" s="16" t="s">
        <v>55</v>
      </c>
      <c r="E8" s="16" t="s">
        <v>48</v>
      </c>
    </row>
    <row r="9" spans="1:5" ht="20.25" customHeight="1">
      <c r="A9" s="17"/>
      <c r="B9" s="18" t="s">
        <v>33</v>
      </c>
      <c r="C9" s="33">
        <f>C10+C17+C22+C30+C33+C21+C28+C25+C12</f>
        <v>30054.399999999998</v>
      </c>
      <c r="D9" s="33">
        <f>D10+D17+D22+D30+D33+D21+D28+D25+D12</f>
        <v>5015.9</v>
      </c>
      <c r="E9" s="46">
        <f aca="true" t="shared" si="0" ref="E9:E27">D9/C9*100</f>
        <v>16.689403215502555</v>
      </c>
    </row>
    <row r="10" spans="1:5" ht="15" customHeight="1">
      <c r="A10" s="19" t="s">
        <v>1</v>
      </c>
      <c r="B10" s="3" t="s">
        <v>2</v>
      </c>
      <c r="C10" s="28">
        <f>SUM(C11)</f>
        <v>4138.4</v>
      </c>
      <c r="D10" s="11">
        <f>SUM(D11)</f>
        <v>836.5</v>
      </c>
      <c r="E10" s="46">
        <f t="shared" si="0"/>
        <v>20.213125845737483</v>
      </c>
    </row>
    <row r="11" spans="1:5" ht="15" customHeight="1">
      <c r="A11" s="21" t="s">
        <v>3</v>
      </c>
      <c r="B11" s="10" t="s">
        <v>4</v>
      </c>
      <c r="C11" s="35">
        <v>4138.4</v>
      </c>
      <c r="D11" s="34">
        <v>836.5</v>
      </c>
      <c r="E11" s="47">
        <f t="shared" si="0"/>
        <v>20.213125845737483</v>
      </c>
    </row>
    <row r="12" spans="1:5" ht="15" customHeight="1">
      <c r="A12" s="19" t="s">
        <v>61</v>
      </c>
      <c r="B12" s="11" t="s">
        <v>58</v>
      </c>
      <c r="C12" s="27">
        <f>C13</f>
        <v>4353.2</v>
      </c>
      <c r="D12" s="27">
        <v>862</v>
      </c>
      <c r="E12" s="46">
        <f t="shared" si="0"/>
        <v>19.801525314711018</v>
      </c>
    </row>
    <row r="13" spans="1:5" ht="26.25" customHeight="1">
      <c r="A13" s="21" t="s">
        <v>69</v>
      </c>
      <c r="B13" s="49" t="s">
        <v>66</v>
      </c>
      <c r="C13" s="35">
        <v>4353.2</v>
      </c>
      <c r="D13" s="35">
        <v>862</v>
      </c>
      <c r="E13" s="47">
        <f t="shared" si="0"/>
        <v>19.801525314711018</v>
      </c>
    </row>
    <row r="14" spans="1:5" ht="21" customHeight="1" hidden="1">
      <c r="A14" s="21" t="s">
        <v>60</v>
      </c>
      <c r="B14" s="48" t="s">
        <v>64</v>
      </c>
      <c r="C14" s="35"/>
      <c r="D14" s="34">
        <v>5.4</v>
      </c>
      <c r="E14" s="47"/>
    </row>
    <row r="15" spans="1:5" ht="21" customHeight="1" hidden="1">
      <c r="A15" s="21" t="s">
        <v>62</v>
      </c>
      <c r="B15" s="48" t="s">
        <v>65</v>
      </c>
      <c r="C15" s="35"/>
      <c r="D15" s="34">
        <v>515.5</v>
      </c>
      <c r="E15" s="47"/>
    </row>
    <row r="16" spans="1:5" ht="21" customHeight="1" hidden="1">
      <c r="A16" s="21" t="s">
        <v>63</v>
      </c>
      <c r="B16" s="48" t="s">
        <v>59</v>
      </c>
      <c r="C16" s="35"/>
      <c r="D16" s="34"/>
      <c r="E16" s="47"/>
    </row>
    <row r="17" spans="1:5" ht="14.25" customHeight="1">
      <c r="A17" s="19" t="s">
        <v>5</v>
      </c>
      <c r="B17" s="3" t="s">
        <v>6</v>
      </c>
      <c r="C17" s="28">
        <f>C18+C20+C19</f>
        <v>17962.8</v>
      </c>
      <c r="D17" s="28">
        <f>D18+D20+D19</f>
        <v>2524.9</v>
      </c>
      <c r="E17" s="46">
        <f t="shared" si="0"/>
        <v>14.056271850713697</v>
      </c>
    </row>
    <row r="18" spans="1:5" ht="15" customHeight="1">
      <c r="A18" s="21" t="s">
        <v>17</v>
      </c>
      <c r="B18" s="10" t="s">
        <v>7</v>
      </c>
      <c r="C18" s="34">
        <v>786.3</v>
      </c>
      <c r="D18" s="34">
        <v>48.3</v>
      </c>
      <c r="E18" s="47">
        <f t="shared" si="0"/>
        <v>6.142693628386112</v>
      </c>
    </row>
    <row r="19" spans="1:5" ht="15" customHeight="1">
      <c r="A19" s="21" t="s">
        <v>34</v>
      </c>
      <c r="B19" s="10" t="s">
        <v>35</v>
      </c>
      <c r="C19" s="35">
        <v>3176.5</v>
      </c>
      <c r="D19" s="34">
        <v>248.9</v>
      </c>
      <c r="E19" s="47">
        <f t="shared" si="0"/>
        <v>7.835668188257516</v>
      </c>
    </row>
    <row r="20" spans="1:5" ht="15" customHeight="1">
      <c r="A20" s="21" t="s">
        <v>13</v>
      </c>
      <c r="B20" s="10" t="s">
        <v>8</v>
      </c>
      <c r="C20" s="35">
        <v>14000</v>
      </c>
      <c r="D20" s="34">
        <v>2227.7</v>
      </c>
      <c r="E20" s="46">
        <f t="shared" si="0"/>
        <v>15.912142857142856</v>
      </c>
    </row>
    <row r="21" spans="1:5" ht="12.75" customHeight="1" hidden="1">
      <c r="A21" s="19" t="s">
        <v>38</v>
      </c>
      <c r="B21" s="3" t="s">
        <v>36</v>
      </c>
      <c r="C21" s="27"/>
      <c r="D21" s="27"/>
      <c r="E21" s="46"/>
    </row>
    <row r="22" spans="1:5" ht="24" customHeight="1">
      <c r="A22" s="19" t="s">
        <v>9</v>
      </c>
      <c r="B22" s="5" t="s">
        <v>10</v>
      </c>
      <c r="C22" s="28">
        <f>C23+C24</f>
        <v>1750</v>
      </c>
      <c r="D22" s="28">
        <f>D23+D24</f>
        <v>590.3</v>
      </c>
      <c r="E22" s="46">
        <f t="shared" si="0"/>
        <v>33.731428571428566</v>
      </c>
    </row>
    <row r="23" spans="1:5" ht="60.75" customHeight="1">
      <c r="A23" s="21" t="s">
        <v>68</v>
      </c>
      <c r="B23" s="22" t="s">
        <v>75</v>
      </c>
      <c r="C23" s="37">
        <v>1500</v>
      </c>
      <c r="D23" s="37">
        <v>540.5</v>
      </c>
      <c r="E23" s="47">
        <f t="shared" si="0"/>
        <v>36.03333333333333</v>
      </c>
    </row>
    <row r="24" spans="1:5" ht="48">
      <c r="A24" s="21" t="s">
        <v>18</v>
      </c>
      <c r="B24" s="22" t="s">
        <v>27</v>
      </c>
      <c r="C24" s="37">
        <v>250</v>
      </c>
      <c r="D24" s="36">
        <v>49.8</v>
      </c>
      <c r="E24" s="47">
        <f t="shared" si="0"/>
        <v>19.919999999999998</v>
      </c>
    </row>
    <row r="25" spans="1:5" ht="24.75" customHeight="1">
      <c r="A25" s="21" t="s">
        <v>42</v>
      </c>
      <c r="B25" s="38" t="s">
        <v>37</v>
      </c>
      <c r="C25" s="31">
        <f>C26+C27</f>
        <v>600</v>
      </c>
      <c r="D25" s="31">
        <f>D26+D27</f>
        <v>126</v>
      </c>
      <c r="E25" s="46">
        <f t="shared" si="0"/>
        <v>21</v>
      </c>
    </row>
    <row r="26" spans="1:5" ht="18.75" customHeight="1">
      <c r="A26" s="21" t="s">
        <v>43</v>
      </c>
      <c r="B26" s="29" t="s">
        <v>76</v>
      </c>
      <c r="C26" s="37">
        <v>570</v>
      </c>
      <c r="D26" s="37">
        <v>121.2</v>
      </c>
      <c r="E26" s="47">
        <f t="shared" si="0"/>
        <v>21.263157894736842</v>
      </c>
    </row>
    <row r="27" spans="1:5" ht="27" customHeight="1">
      <c r="A27" s="21" t="s">
        <v>29</v>
      </c>
      <c r="B27" s="29" t="s">
        <v>45</v>
      </c>
      <c r="C27" s="37">
        <v>30</v>
      </c>
      <c r="D27" s="37">
        <v>4.8</v>
      </c>
      <c r="E27" s="47">
        <f t="shared" si="0"/>
        <v>16</v>
      </c>
    </row>
    <row r="28" spans="1:5" ht="23.25" customHeight="1">
      <c r="A28" s="19" t="s">
        <v>11</v>
      </c>
      <c r="B28" s="8" t="s">
        <v>49</v>
      </c>
      <c r="C28" s="31">
        <f>C29</f>
        <v>200</v>
      </c>
      <c r="D28" s="31">
        <f>D29</f>
        <v>76.2</v>
      </c>
      <c r="E28" s="46">
        <f aca="true" t="shared" si="1" ref="E28:E46">D28/C28*100</f>
        <v>38.1</v>
      </c>
    </row>
    <row r="29" spans="1:5" ht="24" customHeight="1">
      <c r="A29" s="21" t="s">
        <v>70</v>
      </c>
      <c r="B29" s="32" t="s">
        <v>44</v>
      </c>
      <c r="C29" s="37">
        <v>200</v>
      </c>
      <c r="D29" s="37">
        <v>76.2</v>
      </c>
      <c r="E29" s="47">
        <f t="shared" si="1"/>
        <v>38.1</v>
      </c>
    </row>
    <row r="30" spans="1:5" ht="24" customHeight="1">
      <c r="A30" s="19" t="s">
        <v>39</v>
      </c>
      <c r="B30" s="5" t="s">
        <v>16</v>
      </c>
      <c r="C30" s="31">
        <f>C31</f>
        <v>1050</v>
      </c>
      <c r="D30" s="31">
        <f>D31</f>
        <v>0</v>
      </c>
      <c r="E30" s="46">
        <f t="shared" si="1"/>
        <v>0</v>
      </c>
    </row>
    <row r="31" spans="1:5" ht="33.75" customHeight="1">
      <c r="A31" s="21" t="s">
        <v>71</v>
      </c>
      <c r="B31" s="23" t="s">
        <v>19</v>
      </c>
      <c r="C31" s="37">
        <v>1050</v>
      </c>
      <c r="D31" s="37">
        <v>0</v>
      </c>
      <c r="E31" s="47">
        <f t="shared" si="1"/>
        <v>0</v>
      </c>
    </row>
    <row r="32" spans="1:5" ht="15" customHeight="1" hidden="1">
      <c r="A32" s="21" t="s">
        <v>51</v>
      </c>
      <c r="B32" s="23" t="s">
        <v>52</v>
      </c>
      <c r="C32" s="37"/>
      <c r="D32" s="37"/>
      <c r="E32" s="46" t="e">
        <f t="shared" si="1"/>
        <v>#DIV/0!</v>
      </c>
    </row>
    <row r="33" spans="1:5" ht="0" customHeight="1" hidden="1">
      <c r="A33" s="43"/>
      <c r="B33" s="44" t="s">
        <v>50</v>
      </c>
      <c r="C33" s="31"/>
      <c r="D33" s="31"/>
      <c r="E33" s="46"/>
    </row>
    <row r="34" spans="1:5" ht="27" customHeight="1">
      <c r="A34" s="19"/>
      <c r="B34" s="30" t="s">
        <v>28</v>
      </c>
      <c r="C34" s="31">
        <f>SUM(C35,C38,C40,C43)</f>
        <v>7027.000000000001</v>
      </c>
      <c r="D34" s="31">
        <f>SUM(D35,D38,D40,D43)</f>
        <v>1477.7</v>
      </c>
      <c r="E34" s="46">
        <f t="shared" si="1"/>
        <v>21.028888572648356</v>
      </c>
    </row>
    <row r="35" spans="1:5" ht="14.25" customHeight="1">
      <c r="A35" s="21" t="s">
        <v>23</v>
      </c>
      <c r="B35" s="20" t="s">
        <v>40</v>
      </c>
      <c r="C35" s="31">
        <f>SUM(C36:C37)</f>
        <v>6418.8</v>
      </c>
      <c r="D35" s="31">
        <f>SUM(D36:D37)</f>
        <v>1324.4</v>
      </c>
      <c r="E35" s="46">
        <f t="shared" si="1"/>
        <v>20.633140150807005</v>
      </c>
    </row>
    <row r="36" spans="1:5" ht="27.75" customHeight="1">
      <c r="A36" s="21" t="s">
        <v>22</v>
      </c>
      <c r="B36" s="4" t="s">
        <v>20</v>
      </c>
      <c r="C36" s="37">
        <v>6418.8</v>
      </c>
      <c r="D36" s="37">
        <v>1324.4</v>
      </c>
      <c r="E36" s="47">
        <f t="shared" si="1"/>
        <v>20.633140150807005</v>
      </c>
    </row>
    <row r="37" spans="1:5" ht="28.5" customHeight="1">
      <c r="A37" s="21" t="s">
        <v>22</v>
      </c>
      <c r="B37" s="4" t="s">
        <v>21</v>
      </c>
      <c r="C37" s="37"/>
      <c r="D37" s="37"/>
      <c r="E37" s="47"/>
    </row>
    <row r="38" spans="1:5" ht="13.5" hidden="1">
      <c r="A38" s="25"/>
      <c r="B38" s="24" t="s">
        <v>47</v>
      </c>
      <c r="C38" s="31"/>
      <c r="D38" s="31"/>
      <c r="E38" s="46" t="e">
        <f t="shared" si="1"/>
        <v>#DIV/0!</v>
      </c>
    </row>
    <row r="39" spans="1:5" ht="13.5" hidden="1">
      <c r="A39" s="21" t="s">
        <v>46</v>
      </c>
      <c r="B39" s="12" t="s">
        <v>47</v>
      </c>
      <c r="C39" s="37"/>
      <c r="D39" s="37"/>
      <c r="E39" s="47" t="e">
        <f t="shared" si="1"/>
        <v>#DIV/0!</v>
      </c>
    </row>
    <row r="40" spans="1:5" ht="13.5" customHeight="1">
      <c r="A40" s="40"/>
      <c r="B40" s="20" t="s">
        <v>14</v>
      </c>
      <c r="C40" s="11">
        <f>SUM(C41:C42)</f>
        <v>511.1</v>
      </c>
      <c r="D40" s="11">
        <f>SUM(D41:D42)</f>
        <v>129</v>
      </c>
      <c r="E40" s="46">
        <f t="shared" si="1"/>
        <v>25.2396791234592</v>
      </c>
    </row>
    <row r="41" spans="1:5" ht="37.5" customHeight="1">
      <c r="A41" s="21" t="s">
        <v>24</v>
      </c>
      <c r="B41" s="4" t="s">
        <v>25</v>
      </c>
      <c r="C41" s="36">
        <v>510.1</v>
      </c>
      <c r="D41" s="36">
        <v>128</v>
      </c>
      <c r="E41" s="47">
        <f t="shared" si="1"/>
        <v>25.093118996275237</v>
      </c>
    </row>
    <row r="42" spans="1:5" ht="25.5" customHeight="1">
      <c r="A42" s="21" t="s">
        <v>56</v>
      </c>
      <c r="B42" s="4" t="s">
        <v>57</v>
      </c>
      <c r="C42" s="36">
        <v>1</v>
      </c>
      <c r="D42" s="36">
        <v>1</v>
      </c>
      <c r="E42" s="47">
        <f t="shared" si="1"/>
        <v>100</v>
      </c>
    </row>
    <row r="43" spans="1:5" ht="15" customHeight="1">
      <c r="A43" s="21"/>
      <c r="B43" s="24" t="s">
        <v>31</v>
      </c>
      <c r="C43" s="30">
        <f>C44+C45</f>
        <v>97.1</v>
      </c>
      <c r="D43" s="30">
        <f>D44</f>
        <v>24.3</v>
      </c>
      <c r="E43" s="46">
        <f t="shared" si="1"/>
        <v>25.025746652935123</v>
      </c>
    </row>
    <row r="44" spans="1:5" ht="27" customHeight="1">
      <c r="A44" s="21" t="s">
        <v>26</v>
      </c>
      <c r="B44" s="4" t="s">
        <v>67</v>
      </c>
      <c r="C44" s="36">
        <v>97.1</v>
      </c>
      <c r="D44" s="36">
        <v>24.3</v>
      </c>
      <c r="E44" s="47">
        <f t="shared" si="1"/>
        <v>25.025746652935123</v>
      </c>
    </row>
    <row r="45" spans="1:5" ht="26.25" hidden="1">
      <c r="A45" s="25" t="s">
        <v>30</v>
      </c>
      <c r="B45" s="4" t="s">
        <v>32</v>
      </c>
      <c r="C45" s="37"/>
      <c r="D45" s="36"/>
      <c r="E45" s="47" t="e">
        <f t="shared" si="1"/>
        <v>#DIV/0!</v>
      </c>
    </row>
    <row r="46" spans="1:5" ht="22.5" customHeight="1" thickBot="1">
      <c r="A46" s="26"/>
      <c r="B46" s="9" t="s">
        <v>12</v>
      </c>
      <c r="C46" s="41">
        <f>C9+C34</f>
        <v>37081.4</v>
      </c>
      <c r="D46" s="41">
        <f>D9+D34</f>
        <v>6493.599999999999</v>
      </c>
      <c r="E46" s="39">
        <f t="shared" si="1"/>
        <v>17.51174443251873</v>
      </c>
    </row>
    <row r="47" spans="1:5" ht="36.75" customHeight="1">
      <c r="A47"/>
      <c r="B47"/>
      <c r="C47"/>
      <c r="D47"/>
      <c r="E47"/>
    </row>
    <row r="48" spans="1:5" ht="36.75" customHeight="1">
      <c r="A48"/>
      <c r="B48"/>
      <c r="C48"/>
      <c r="D48"/>
      <c r="E48"/>
    </row>
    <row r="49" spans="1:5" ht="36.75" customHeight="1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</sheetData>
  <mergeCells count="4">
    <mergeCell ref="A6:E6"/>
    <mergeCell ref="C1:E1"/>
    <mergeCell ref="B2:E2"/>
    <mergeCell ref="C4:E4"/>
  </mergeCells>
  <printOptions/>
  <pageMargins left="0.43" right="0.16" top="0.3" bottom="0.22" header="0.22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2015-03-04T18:42:32Z</cp:lastPrinted>
  <dcterms:created xsi:type="dcterms:W3CDTF">1996-10-08T23:32:33Z</dcterms:created>
  <dcterms:modified xsi:type="dcterms:W3CDTF">2015-03-04T18:44:28Z</dcterms:modified>
  <cp:category/>
  <cp:version/>
  <cp:contentType/>
  <cp:contentStatus/>
</cp:coreProperties>
</file>