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<sst xmlns="http://schemas.openxmlformats.org/spreadsheetml/2006/main" count="74" uniqueCount="71">
  <si>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</si>
  <si>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</si>
  <si>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</si>
  <si>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</si>
  <si>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</si>
  <si>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</si>
  <si>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</si>
  <si>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</si>
  <si>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</si>
  <si>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</si>
  <si>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</si>
  <si>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</si>
  <si>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РФ</t>
  </si>
  <si>
    <t>Иные межбюджетные трансферты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</si>
  <si>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</si>
  <si>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</si>
  <si>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 xml:space="preserve">Транспортный налог </t>
  </si>
  <si>
    <t>Прочие поступления от использования имущества, находящегося в собственности поселений</t>
  </si>
  <si>
    <t>Дотации  бюджетам  субъектов  Российской Федерации</t>
  </si>
  <si>
    <t xml:space="preserve">Прочие поступления от использования имущества, находящегося в собственности поселений </t>
  </si>
  <si>
    <t xml:space="preserve">Прочие субсидии бюджетам поселений </t>
  </si>
  <si>
    <t>% исполне-ния</t>
  </si>
  <si>
    <t>Бюджет  на          2014 г. тыс.руб.</t>
  </si>
  <si>
    <t>Субвенции бюджетам поселений на выполнение передаваемых полномочий субъектов Российской Федерации</t>
  </si>
  <si>
    <t>Акцизы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</si>
  <si>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</si>
  <si>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</si>
  <si>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 xml:space="preserve">Единый сельскохозяйственный  налог </t>
  </si>
  <si>
    <t>Дотации бюджетам поселений на выравнивание бюджетной обеспеченности</t>
  </si>
  <si>
    <t>Субсидии бюджетам поселений на осуществление дорожной деятельности</t>
  </si>
  <si>
    <t xml:space="preserve">Субсидии бюджетам поселений  на осуществление дорожной деятельности в отношении автодорог общего пользования, а также капремонта и ремонта дворовых территорий </t>
  </si>
  <si>
    <t>Поступление доходов в бюджет муниципального образования "Сусанинское сельское поселение" за 2014 год</t>
  </si>
  <si>
    <t>Исполнение за   2014г. тыс.руб.</t>
  </si>
  <si>
    <t>Дотации бюджетам поселений на поддержку мер по  по сбалансированности бюджетов</t>
  </si>
  <si>
    <t>Прочие поступления от денежных взысканий (штрафов)</t>
  </si>
  <si>
    <t>Приложение № 2</t>
  </si>
  <si>
    <t xml:space="preserve">к рещению Совета депутатов МО "Сусанинское сельское поселение" </t>
  </si>
  <si>
    <t>от 18.02.2015 года  № 40</t>
  </si>
  <si>
    <t>1 01 00000 00 0000 000</t>
  </si>
  <si>
    <t>1 01 02000 01 0000 110</t>
  </si>
  <si>
    <t>1 03 02200 01 0000 110</t>
  </si>
  <si>
    <t>1 05 03010 01 0000 110</t>
  </si>
  <si>
    <t>1 06 00000 00 0000 000</t>
  </si>
  <si>
    <t>1 06 01030 10 0000 110</t>
  </si>
  <si>
    <t>1 06 04000 02 0000 110</t>
  </si>
  <si>
    <t>1 06 06000 00 0000 110</t>
  </si>
  <si>
    <t>1 11 00000 00 0000 000</t>
  </si>
  <si>
    <t>1 11 05035 10 0000 120</t>
  </si>
  <si>
    <t>1 11 09045 00 0000 000</t>
  </si>
  <si>
    <t>1 11 09045 10 0111 120</t>
  </si>
  <si>
    <t>1 11 09045 10 0000 120</t>
  </si>
  <si>
    <t>1 13 00000 00 0000 000</t>
  </si>
  <si>
    <t>1 13 03050 10 0000 130</t>
  </si>
  <si>
    <t>1 14 00000 00 0000 430</t>
  </si>
  <si>
    <t>2 02 01001 00 0000 151</t>
  </si>
  <si>
    <t>2 02 01001 10 0000 151</t>
  </si>
  <si>
    <t>2 02 02216 10 0000 151</t>
  </si>
  <si>
    <t>2 02 02999 10 0000 151</t>
  </si>
  <si>
    <t>2 02 03015 10 0000 151</t>
  </si>
  <si>
    <t>2 02 03024 10 0000 151</t>
  </si>
  <si>
    <t>2 02 04014 10 0000 151</t>
  </si>
  <si>
    <t>2 02 04999 10 0000 151</t>
  </si>
  <si>
    <t>Код бюджетной классификации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</si>
  <si>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</si>
  <si>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</si>
  <si>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поселений </t>
  </si>
  <si>
    <t>Прочие поступления от использования имущества (найм)</t>
  </si>
  <si>
    <t xml:space="preserve">Доходы от оказания платных услуг </t>
  </si>
  <si>
    <t xml:space="preserve">Прочие доходы от оказания платных услуг получателями средств бюджетов поселений </t>
  </si>
  <si>
    <t>1 16 90050 10 6000 140</t>
  </si>
  <si>
    <t>1 14 06014 10 0000 430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</si>
</sst>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 vertical="distributed"/>
    </xf>
    <xf numFmtId="49" fontId="9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left" vertical="distributed"/>
    </xf>
    <xf numFmtId="173" fontId="5" fillId="0" borderId="1" xfId="0" applyNumberFormat="1" applyFont="1" applyBorder="1" applyAlignment="1">
      <alignment horizontal="center" wrapText="1"/>
    </xf>
    <xf numFmtId="173" fontId="5" fillId="0" borderId="2" xfId="0" applyNumberFormat="1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73" fontId="4" fillId="0" borderId="2" xfId="0" applyNumberFormat="1" applyFont="1" applyBorder="1" applyAlignment="1">
      <alignment horizontal="center" wrapText="1"/>
    </xf>
    <xf numFmtId="173" fontId="5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 vertical="distributed"/>
    </xf>
    <xf numFmtId="179" fontId="4" fillId="0" borderId="8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85" zoomScaleNormal="85" workbookViewId="0" topLeftCell="A1">
      <pane xSplit="2" ySplit="7" topLeftCell="C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" sqref="A13"/>
    </sheetView>
  </sheetViews>
  <sheetFormatPr defaultColWidth="9.140625" defaultRowHeight="12.75"/>
  <cols>
    <col min="1" max="1" width="19.28125" style="1" customWidth="1"/>
    <col min="2" max="2" width="53.7109375" style="1" customWidth="1"/>
    <col min="3" max="3" width="11.57421875" style="1" customWidth="1"/>
    <col min="4" max="4" width="11.421875" style="1" customWidth="1"/>
    <col min="5" max="5" width="6.7109375" style="1" customWidth="1"/>
    <col min="9" max="16384" width="9.140625" style="1" customWidth="1"/>
  </cols>
  <sheetData>
    <row r="1" spans="2:5" ht="13.5">
      <c r="B1" s="39"/>
      <c r="C1" s="47" t="s">
        <v>35</v>
      </c>
      <c r="D1" s="47"/>
      <c r="E1" s="47"/>
    </row>
    <row r="2" spans="2:5" ht="13.5">
      <c r="B2" s="46" t="s">
        <v>36</v>
      </c>
      <c r="C2" s="46"/>
      <c r="D2" s="46"/>
      <c r="E2" s="46"/>
    </row>
    <row r="3" spans="2:5" ht="12.75" customHeight="1">
      <c r="B3" s="24"/>
      <c r="D3" s="24" t="s">
        <v>37</v>
      </c>
      <c r="E3" s="24"/>
    </row>
    <row r="4" spans="2:5" ht="6" customHeight="1">
      <c r="B4" s="24"/>
      <c r="D4" s="24"/>
      <c r="E4" s="24"/>
    </row>
    <row r="5" spans="1:5" ht="30" customHeight="1">
      <c r="A5" s="48" t="s">
        <v>31</v>
      </c>
      <c r="B5" s="48"/>
      <c r="C5" s="48"/>
      <c r="D5" s="48"/>
      <c r="E5" s="48"/>
    </row>
    <row r="6" spans="1:5" ht="6" customHeight="1" thickBot="1">
      <c r="A6" s="44"/>
      <c r="B6" s="44"/>
      <c r="C6" s="44"/>
      <c r="D6" s="44"/>
      <c r="E6" s="44"/>
    </row>
    <row r="7" spans="1:5" ht="24" customHeight="1">
      <c r="A7" s="45" t="s">
        <v>62</v>
      </c>
      <c r="B7" s="30" t="s">
        <v>8</v>
      </c>
      <c r="C7" s="31" t="s">
        <v>22</v>
      </c>
      <c r="D7" s="31" t="s">
        <v>32</v>
      </c>
      <c r="E7" s="32" t="s">
        <v>21</v>
      </c>
    </row>
    <row r="8" spans="1:5" ht="15" customHeight="1">
      <c r="A8" s="33"/>
      <c r="B8" s="9" t="s">
        <v>15</v>
      </c>
      <c r="C8" s="13">
        <f>C9+C14+C18+C26+C24+C21+C11+C13</f>
        <v>34308.799999999996</v>
      </c>
      <c r="D8" s="13">
        <f>D9+D14+D18+D26+D24+D21+D11+D13</f>
        <v>34177.5</v>
      </c>
      <c r="E8" s="34">
        <f>D8/C8*100</f>
        <v>99.61729935176982</v>
      </c>
    </row>
    <row r="9" spans="1:5" ht="15" customHeight="1">
      <c r="A9" s="40" t="s">
        <v>38</v>
      </c>
      <c r="B9" s="2" t="s">
        <v>0</v>
      </c>
      <c r="C9" s="14">
        <f>SUM(C10)</f>
        <v>3441.7</v>
      </c>
      <c r="D9" s="7">
        <f>SUM(D10)</f>
        <v>3596.8</v>
      </c>
      <c r="E9" s="28">
        <f>D9/C9*100</f>
        <v>104.50649388383648</v>
      </c>
    </row>
    <row r="10" spans="1:5" ht="15" customHeight="1">
      <c r="A10" s="41" t="s">
        <v>39</v>
      </c>
      <c r="B10" s="6" t="s">
        <v>1</v>
      </c>
      <c r="C10" s="20">
        <v>3441.7</v>
      </c>
      <c r="D10" s="19">
        <v>3596.8</v>
      </c>
      <c r="E10" s="27">
        <f>D10/C10*100</f>
        <v>104.50649388383648</v>
      </c>
    </row>
    <row r="11" spans="1:5" ht="12" customHeight="1">
      <c r="A11" s="40" t="s">
        <v>40</v>
      </c>
      <c r="B11" s="7" t="s">
        <v>24</v>
      </c>
      <c r="C11" s="13">
        <f>C12</f>
        <v>4353.2</v>
      </c>
      <c r="D11" s="13">
        <v>3325.4</v>
      </c>
      <c r="E11" s="28">
        <f>D11/C11*100</f>
        <v>76.38978222916477</v>
      </c>
    </row>
    <row r="12" spans="1:5" ht="22.5" customHeight="1">
      <c r="A12" s="41" t="s">
        <v>40</v>
      </c>
      <c r="B12" s="25" t="s">
        <v>25</v>
      </c>
      <c r="C12" s="20">
        <v>4353.2</v>
      </c>
      <c r="D12" s="20">
        <v>3196.3</v>
      </c>
      <c r="E12" s="35">
        <f>D12/C12*100</f>
        <v>73.42414775337683</v>
      </c>
    </row>
    <row r="13" spans="1:5" ht="15.75" customHeight="1">
      <c r="A13" s="40" t="s">
        <v>41</v>
      </c>
      <c r="B13" s="2" t="s">
        <v>27</v>
      </c>
      <c r="C13" s="20">
        <v>1.1</v>
      </c>
      <c r="D13" s="19">
        <v>1.1</v>
      </c>
      <c r="E13" s="27"/>
    </row>
    <row r="14" spans="1:5" ht="14.25" customHeight="1">
      <c r="A14" s="40" t="s">
        <v>42</v>
      </c>
      <c r="B14" s="2" t="s">
        <v>2</v>
      </c>
      <c r="C14" s="14">
        <f>C15+C17+C16</f>
        <v>20912.8</v>
      </c>
      <c r="D14" s="14">
        <f>D15+D17+D16+D28</f>
        <v>21536</v>
      </c>
      <c r="E14" s="28">
        <f>D14/C14*100</f>
        <v>102.97999311426496</v>
      </c>
    </row>
    <row r="15" spans="1:5" ht="15" customHeight="1">
      <c r="A15" s="41" t="s">
        <v>43</v>
      </c>
      <c r="B15" s="6" t="s">
        <v>3</v>
      </c>
      <c r="C15" s="19">
        <v>1286.3</v>
      </c>
      <c r="D15" s="19">
        <v>1353.4</v>
      </c>
      <c r="E15" s="27">
        <f>D15/C15*100</f>
        <v>105.21651247764908</v>
      </c>
    </row>
    <row r="16" spans="1:5" ht="15" customHeight="1">
      <c r="A16" s="41" t="s">
        <v>44</v>
      </c>
      <c r="B16" s="6" t="s">
        <v>16</v>
      </c>
      <c r="C16" s="20">
        <v>3176.5</v>
      </c>
      <c r="D16" s="20">
        <v>3168.8</v>
      </c>
      <c r="E16" s="27">
        <f>D16/C16*100</f>
        <v>99.75759483708485</v>
      </c>
    </row>
    <row r="17" spans="1:5" ht="15" customHeight="1">
      <c r="A17" s="41" t="s">
        <v>45</v>
      </c>
      <c r="B17" s="6" t="s">
        <v>4</v>
      </c>
      <c r="C17" s="20">
        <v>16450</v>
      </c>
      <c r="D17" s="19">
        <v>17012.8</v>
      </c>
      <c r="E17" s="27">
        <f>D17/C17*100</f>
        <v>103.42127659574467</v>
      </c>
    </row>
    <row r="18" spans="1:5" ht="24" customHeight="1">
      <c r="A18" s="40" t="s">
        <v>46</v>
      </c>
      <c r="B18" s="4" t="s">
        <v>5</v>
      </c>
      <c r="C18" s="14">
        <f>C19+C20</f>
        <v>2992</v>
      </c>
      <c r="D18" s="14">
        <f>D19+D20</f>
        <v>3085.7999999999997</v>
      </c>
      <c r="E18" s="28">
        <f aca="true" t="shared" si="0" ref="E18:E27">D18/C18*100</f>
        <v>103.1350267379679</v>
      </c>
    </row>
    <row r="19" spans="1:5" ht="46.5" customHeight="1">
      <c r="A19" s="41" t="s">
        <v>63</v>
      </c>
      <c r="B19" s="10" t="s">
        <v>64</v>
      </c>
      <c r="C19" s="26">
        <v>2704</v>
      </c>
      <c r="D19" s="26">
        <v>2786.1</v>
      </c>
      <c r="E19" s="35">
        <f t="shared" si="0"/>
        <v>103.03624260355029</v>
      </c>
    </row>
    <row r="20" spans="1:5" ht="21" customHeight="1">
      <c r="A20" s="41" t="s">
        <v>47</v>
      </c>
      <c r="B20" s="10" t="s">
        <v>65</v>
      </c>
      <c r="C20" s="22">
        <v>288</v>
      </c>
      <c r="D20" s="21">
        <v>299.7</v>
      </c>
      <c r="E20" s="27">
        <f t="shared" si="0"/>
        <v>104.06249999999999</v>
      </c>
    </row>
    <row r="21" spans="1:5" ht="24.75" customHeight="1">
      <c r="A21" s="41" t="s">
        <v>48</v>
      </c>
      <c r="B21" s="23" t="s">
        <v>17</v>
      </c>
      <c r="C21" s="17">
        <f>C22+C23</f>
        <v>508</v>
      </c>
      <c r="D21" s="17">
        <f>D22+D23</f>
        <v>517.7</v>
      </c>
      <c r="E21" s="28">
        <f t="shared" si="0"/>
        <v>101.90944881889766</v>
      </c>
    </row>
    <row r="22" spans="1:5" ht="18" customHeight="1">
      <c r="A22" s="41" t="s">
        <v>49</v>
      </c>
      <c r="B22" s="15" t="s">
        <v>66</v>
      </c>
      <c r="C22" s="22">
        <v>490</v>
      </c>
      <c r="D22" s="22">
        <v>492.2</v>
      </c>
      <c r="E22" s="27">
        <f t="shared" si="0"/>
        <v>100.44897959183675</v>
      </c>
    </row>
    <row r="23" spans="1:5" ht="21" customHeight="1">
      <c r="A23" s="41" t="s">
        <v>50</v>
      </c>
      <c r="B23" s="15" t="s">
        <v>19</v>
      </c>
      <c r="C23" s="22">
        <v>18</v>
      </c>
      <c r="D23" s="22">
        <v>25.5</v>
      </c>
      <c r="E23" s="27">
        <f t="shared" si="0"/>
        <v>141.66666666666669</v>
      </c>
    </row>
    <row r="24" spans="1:5" ht="15" customHeight="1">
      <c r="A24" s="40" t="s">
        <v>51</v>
      </c>
      <c r="B24" s="5" t="s">
        <v>67</v>
      </c>
      <c r="C24" s="17">
        <f>C25</f>
        <v>270</v>
      </c>
      <c r="D24" s="17">
        <v>276</v>
      </c>
      <c r="E24" s="28">
        <f t="shared" si="0"/>
        <v>102.22222222222221</v>
      </c>
    </row>
    <row r="25" spans="1:5" ht="24" customHeight="1">
      <c r="A25" s="41" t="s">
        <v>52</v>
      </c>
      <c r="B25" s="18" t="s">
        <v>68</v>
      </c>
      <c r="C25" s="22">
        <v>270</v>
      </c>
      <c r="D25" s="22">
        <v>276</v>
      </c>
      <c r="E25" s="27">
        <f t="shared" si="0"/>
        <v>102.22222222222221</v>
      </c>
    </row>
    <row r="26" spans="1:5" ht="24" customHeight="1">
      <c r="A26" s="40" t="s">
        <v>53</v>
      </c>
      <c r="B26" s="4" t="s">
        <v>9</v>
      </c>
      <c r="C26" s="17">
        <f>C27</f>
        <v>1830</v>
      </c>
      <c r="D26" s="17">
        <f>D27</f>
        <v>1838.7</v>
      </c>
      <c r="E26" s="28">
        <f t="shared" si="0"/>
        <v>100.47540983606558</v>
      </c>
    </row>
    <row r="27" spans="1:5" ht="21" customHeight="1">
      <c r="A27" s="41" t="s">
        <v>70</v>
      </c>
      <c r="B27" s="11" t="s">
        <v>10</v>
      </c>
      <c r="C27" s="22">
        <v>1830</v>
      </c>
      <c r="D27" s="22">
        <v>1838.7</v>
      </c>
      <c r="E27" s="27">
        <f t="shared" si="0"/>
        <v>100.47540983606558</v>
      </c>
    </row>
    <row r="28" spans="1:5" ht="17.25" customHeight="1">
      <c r="A28" s="40" t="s">
        <v>69</v>
      </c>
      <c r="B28" s="2" t="s">
        <v>34</v>
      </c>
      <c r="C28" s="20"/>
      <c r="D28" s="13">
        <v>1</v>
      </c>
      <c r="E28" s="27"/>
    </row>
    <row r="29" spans="1:5" ht="27" customHeight="1">
      <c r="A29" s="33"/>
      <c r="B29" s="16" t="s">
        <v>12</v>
      </c>
      <c r="C29" s="17">
        <f>SUM(C30,C33,C37,C40,C35)</f>
        <v>12964.4</v>
      </c>
      <c r="D29" s="17">
        <f>SUM(D30,D33,D37,D40,D35)</f>
        <v>12964.4</v>
      </c>
      <c r="E29" s="28">
        <f>D29/C29*100</f>
        <v>100</v>
      </c>
    </row>
    <row r="30" spans="1:5" ht="18" customHeight="1">
      <c r="A30" s="41" t="s">
        <v>54</v>
      </c>
      <c r="B30" s="9" t="s">
        <v>18</v>
      </c>
      <c r="C30" s="17">
        <f>SUM(C31:C32)</f>
        <v>6871.1</v>
      </c>
      <c r="D30" s="17">
        <f>SUM(D31:D32)</f>
        <v>6871.1</v>
      </c>
      <c r="E30" s="28">
        <f>D30/C30*100</f>
        <v>100</v>
      </c>
    </row>
    <row r="31" spans="1:5" ht="24" customHeight="1">
      <c r="A31" s="41" t="s">
        <v>55</v>
      </c>
      <c r="B31" s="3" t="s">
        <v>28</v>
      </c>
      <c r="C31" s="22">
        <v>6418.8</v>
      </c>
      <c r="D31" s="22">
        <v>6418.8</v>
      </c>
      <c r="E31" s="27">
        <f>D31/C31*100</f>
        <v>100</v>
      </c>
    </row>
    <row r="32" spans="1:5" ht="26.25">
      <c r="A32" s="41" t="s">
        <v>55</v>
      </c>
      <c r="B32" s="3" t="s">
        <v>33</v>
      </c>
      <c r="C32" s="22">
        <v>452.3</v>
      </c>
      <c r="D32" s="22">
        <v>452.3</v>
      </c>
      <c r="E32" s="27"/>
    </row>
    <row r="33" spans="1:5" ht="18" customHeight="1">
      <c r="A33" s="42"/>
      <c r="B33" s="12" t="s">
        <v>29</v>
      </c>
      <c r="C33" s="17">
        <v>3342.9</v>
      </c>
      <c r="D33" s="17">
        <v>3342.9</v>
      </c>
      <c r="E33" s="28">
        <f aca="true" t="shared" si="1" ref="E33:E43">D33/C33*100</f>
        <v>100</v>
      </c>
    </row>
    <row r="34" spans="1:5" ht="25.5" customHeight="1">
      <c r="A34" s="41" t="s">
        <v>56</v>
      </c>
      <c r="B34" s="8" t="s">
        <v>30</v>
      </c>
      <c r="C34" s="22">
        <v>3342.9</v>
      </c>
      <c r="D34" s="22">
        <v>3342.9</v>
      </c>
      <c r="E34" s="27">
        <f t="shared" si="1"/>
        <v>100</v>
      </c>
    </row>
    <row r="35" spans="1:5" ht="13.5" customHeight="1">
      <c r="A35" s="42"/>
      <c r="B35" s="12" t="s">
        <v>20</v>
      </c>
      <c r="C35" s="17">
        <v>1683.6</v>
      </c>
      <c r="D35" s="17">
        <v>1683.6</v>
      </c>
      <c r="E35" s="28">
        <f t="shared" si="1"/>
        <v>100</v>
      </c>
    </row>
    <row r="36" spans="1:5" ht="15.75" customHeight="1">
      <c r="A36" s="41" t="s">
        <v>57</v>
      </c>
      <c r="B36" s="8" t="s">
        <v>20</v>
      </c>
      <c r="C36" s="22">
        <v>1683.6</v>
      </c>
      <c r="D36" s="22">
        <v>1683.6</v>
      </c>
      <c r="E36" s="27">
        <f t="shared" si="1"/>
        <v>100</v>
      </c>
    </row>
    <row r="37" spans="1:5" ht="13.5" customHeight="1">
      <c r="A37" s="43"/>
      <c r="B37" s="9" t="s">
        <v>7</v>
      </c>
      <c r="C37" s="7">
        <f>SUM(C38:C39)</f>
        <v>499.4</v>
      </c>
      <c r="D37" s="7">
        <f>SUM(D38:D39)</f>
        <v>499.4</v>
      </c>
      <c r="E37" s="28">
        <f t="shared" si="1"/>
        <v>100</v>
      </c>
    </row>
    <row r="38" spans="1:5" ht="24.75" customHeight="1">
      <c r="A38" s="41" t="s">
        <v>58</v>
      </c>
      <c r="B38" s="3" t="s">
        <v>11</v>
      </c>
      <c r="C38" s="21">
        <v>498.4</v>
      </c>
      <c r="D38" s="21">
        <v>498.4</v>
      </c>
      <c r="E38" s="27">
        <f t="shared" si="1"/>
        <v>100</v>
      </c>
    </row>
    <row r="39" spans="1:5" ht="25.5" customHeight="1">
      <c r="A39" s="41" t="s">
        <v>59</v>
      </c>
      <c r="B39" s="3" t="s">
        <v>23</v>
      </c>
      <c r="C39" s="21">
        <v>1</v>
      </c>
      <c r="D39" s="21">
        <v>1</v>
      </c>
      <c r="E39" s="27">
        <f t="shared" si="1"/>
        <v>100</v>
      </c>
    </row>
    <row r="40" spans="1:5" ht="15" customHeight="1">
      <c r="A40" s="41"/>
      <c r="B40" s="12" t="s">
        <v>13</v>
      </c>
      <c r="C40" s="16">
        <f>C41+C42</f>
        <v>567.4</v>
      </c>
      <c r="D40" s="16">
        <f>D41+D42</f>
        <v>567.4</v>
      </c>
      <c r="E40" s="28">
        <f t="shared" si="1"/>
        <v>100</v>
      </c>
    </row>
    <row r="41" spans="1:5" ht="27" customHeight="1">
      <c r="A41" s="41" t="s">
        <v>60</v>
      </c>
      <c r="B41" s="3" t="s">
        <v>26</v>
      </c>
      <c r="C41" s="21">
        <v>97.1</v>
      </c>
      <c r="D41" s="21">
        <v>97.1</v>
      </c>
      <c r="E41" s="27">
        <f t="shared" si="1"/>
        <v>100</v>
      </c>
    </row>
    <row r="42" spans="1:5" ht="24.75" customHeight="1">
      <c r="A42" s="42" t="s">
        <v>61</v>
      </c>
      <c r="B42" s="3" t="s">
        <v>14</v>
      </c>
      <c r="C42" s="22">
        <v>470.3</v>
      </c>
      <c r="D42" s="21">
        <v>470.3</v>
      </c>
      <c r="E42" s="27">
        <f t="shared" si="1"/>
        <v>100</v>
      </c>
    </row>
    <row r="43" spans="1:5" ht="15.75" customHeight="1" thickBot="1">
      <c r="A43" s="36"/>
      <c r="B43" s="37" t="s">
        <v>6</v>
      </c>
      <c r="C43" s="38">
        <f>C8+C29</f>
        <v>47273.2</v>
      </c>
      <c r="D43" s="38">
        <f>D8+D29</f>
        <v>47141.9</v>
      </c>
      <c r="E43" s="29">
        <f t="shared" si="1"/>
        <v>99.72225277747224</v>
      </c>
    </row>
    <row r="44" spans="2:5" ht="36.75" customHeight="1">
      <c r="B44"/>
      <c r="C44"/>
      <c r="D44"/>
      <c r="E44"/>
    </row>
    <row r="45" spans="2:5" ht="36.75" customHeight="1">
      <c r="B45"/>
      <c r="C45"/>
      <c r="D45"/>
      <c r="E45"/>
    </row>
    <row r="46" spans="2:5" ht="36.75" customHeight="1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</sheetData>
  <mergeCells count="3">
    <mergeCell ref="B2:E2"/>
    <mergeCell ref="C1:E1"/>
    <mergeCell ref="A5:E5"/>
  </mergeCells>
  <printOptions/>
  <pageMargins left="0.21" right="0.16" top="0.37" bottom="0.22" header="0.2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2015-03-04T13:26:20Z</cp:lastPrinted>
  <dcterms:created xsi:type="dcterms:W3CDTF">1996-10-08T23:32:33Z</dcterms:created>
  <dcterms:modified xsi:type="dcterms:W3CDTF">2015-03-04T22:31:11Z</dcterms:modified>
  <cp:category/>
  <cp:version/>
  <cp:contentType/>
  <cp:contentStatus/>
</cp:coreProperties>
</file>