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-4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<sst xmlns="http://schemas.openxmlformats.org/spreadsheetml/2006/main" count="79" uniqueCount="77">
  <si>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Код бюджетной классификации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</si>
  <si>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</si>
  <si>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</si>
  <si>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</si>
  <si>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</si>
  <si>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</si>
  <si>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</si>
  <si>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</si>
  <si>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</si>
  <si>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</si>
  <si>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</si>
  <si>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</si>
  <si>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ВСЕГО ДОХОДОВ</t>
  </si>
  <si>
    <t>1 06 06000 00 0000 110</t>
  </si>
  <si>
    <t>Субвенции</t>
  </si>
  <si>
    <t>Наименование доходных источников</t>
  </si>
  <si>
    <t>1 06 01030 10 0000 110</t>
  </si>
  <si>
    <t>1 11 05035 10 0000 120</t>
  </si>
  <si>
    <t>Дотации бюджетам поселений на выравнивание бюджетной обеспеченности (областной бюджет)</t>
  </si>
  <si>
    <t>Дотации бюджетам поселений на выравнивание бюджетной обеспеченности (районный  бюджет)</t>
  </si>
  <si>
    <t>2 02 01001 10 0000 151</t>
  </si>
  <si>
    <t>2 02 01001 00 0000 151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</si>
  <si>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</si>
  <si>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</si>
  <si>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2 02 04014 10 0000 151</t>
  </si>
  <si>
    <t>Безвозмездные поступления от других бюджетов бюджетной системы РФ</t>
  </si>
  <si>
    <t>1 13 03050 10 0000 130</t>
  </si>
  <si>
    <t>1 11 09045 10 0000 120</t>
  </si>
  <si>
    <t>2 02 04999 10 0000 151</t>
  </si>
  <si>
    <t>Прочие  межбюджетные трансферты, передаваемые бюджетам поселений</t>
  </si>
  <si>
    <t xml:space="preserve">ДОХОДЫ НАЛОГОВЫЕ И НЕНАЛОГОВЫЕ </t>
  </si>
  <si>
    <t>1 06 04000 02 0000 110</t>
  </si>
  <si>
    <t xml:space="preserve">Транспортный налог </t>
  </si>
  <si>
    <t xml:space="preserve">Государственная  пошлина </t>
  </si>
  <si>
    <t>Прочие поступления от использования имущества, находящегося в собственности поселений</t>
  </si>
  <si>
    <t>1 08 04020 01 0000 110</t>
  </si>
  <si>
    <t>Дотации  бюджетам  субъектов  Российской Федерации</t>
  </si>
  <si>
    <t xml:space="preserve">Приложение № 2 </t>
  </si>
  <si>
    <t>1 11 09045 10 0111 120</t>
  </si>
  <si>
    <t>Прочие доходы от оказания платных услуг получателями средств бюджетов поселений  и компенсации затрат государства</t>
  </si>
  <si>
    <t xml:space="preserve">Прочие поступления от использования имущества, находящегося в собственности поселений </t>
  </si>
  <si>
    <t>2 02 02999 10 0000 151</t>
  </si>
  <si>
    <t xml:space="preserve">Прочие субсидии бюджетам поселений </t>
  </si>
  <si>
    <t>% исполне-ния</t>
  </si>
  <si>
    <t xml:space="preserve">Доходы от оказания платных услуг и комп-и затрат государства </t>
  </si>
  <si>
    <t>Невыясненные поступления</t>
  </si>
  <si>
    <t xml:space="preserve">к решению Совета депутатов  </t>
  </si>
  <si>
    <t xml:space="preserve">МО "Сусанинское сельское поселение"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</si>
  <si>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</si>
  <si>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</si>
  <si>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Акцизы</t>
  </si>
  <si>
    <t>1 03 02230 01 0000 110</t>
  </si>
  <si>
    <t>1 03 02200 01 0000 110</t>
  </si>
  <si>
    <t>Доходы от уплаты акцизов , зачисляемые в консолидированные бюджеты субъектов Российской Федерации</t>
  </si>
  <si>
    <t xml:space="preserve">Межбюджетные трансферты, передаваемые бюджетам поселений из бюджетов муниципальных районов </t>
  </si>
  <si>
    <t xml:space="preserve">Поступление  доходов в бюджет М О "Сусанинское сельское поселение" за 2015 год                                       </t>
  </si>
  <si>
    <t>Доходы, получаемые в виде арендной платы за земельные участки</t>
  </si>
  <si>
    <t xml:space="preserve">Доходы от сдачи в аренду имущества, находящегося в оперативном управлении органов управления поселений </t>
  </si>
  <si>
    <t xml:space="preserve">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</si>
  <si>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</si>
  <si>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НАЛОГОВЫЕ</t>
  </si>
  <si>
    <t xml:space="preserve">ДОХОДЫ    НЕНАЛОГОВЫЕ </t>
  </si>
  <si>
    <t>Налог на совокупный доход</t>
  </si>
  <si>
    <t xml:space="preserve">Единый сельскохозяйственный  налог </t>
  </si>
  <si>
    <t>1 05 00000 00 0000 110</t>
  </si>
  <si>
    <t>1 05 03010 01 0000 110</t>
  </si>
  <si>
    <t>0 11 05010 10 0000 120</t>
  </si>
  <si>
    <t>2 02 02216 10 0000 151</t>
  </si>
  <si>
    <t>Субсидии бюджетам поселений на осуществление дорожной деятельности</t>
  </si>
  <si>
    <t>Межбюджетные трансферты</t>
  </si>
  <si>
    <t>Бюджет  на          2015 г. тыс.руб.</t>
  </si>
  <si>
    <t>Исполнение за  2015г. тыс.руб.</t>
  </si>
  <si>
    <t>1 13 02995 10 0000 130</t>
  </si>
  <si>
    <t>Прочие доходы от  компенсации затрат государства</t>
  </si>
  <si>
    <t>1 16 00000 00 0000 000</t>
  </si>
  <si>
    <t>Прочие поступления от денежных взысканий (штрафов)</t>
  </si>
  <si>
    <t xml:space="preserve">от 18.02.2015 года  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</si>
</sst>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distributed"/>
    </xf>
    <xf numFmtId="0" fontId="5" fillId="0" borderId="2" xfId="0" applyFont="1" applyBorder="1" applyAlignment="1">
      <alignment horizontal="left" vertical="distributed"/>
    </xf>
    <xf numFmtId="0" fontId="4" fillId="0" borderId="2" xfId="0" applyFont="1" applyBorder="1" applyAlignment="1">
      <alignment horizontal="center" vertical="distributed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0" fontId="1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0" fontId="8" fillId="0" borderId="9" xfId="0" applyFont="1" applyBorder="1" applyAlignment="1">
      <alignment horizontal="center" vertical="distributed"/>
    </xf>
    <xf numFmtId="0" fontId="8" fillId="0" borderId="2" xfId="0" applyFont="1" applyBorder="1" applyAlignment="1">
      <alignment horizontal="center" vertical="distributed"/>
    </xf>
    <xf numFmtId="0" fontId="9" fillId="0" borderId="9" xfId="0" applyFont="1" applyBorder="1" applyAlignment="1">
      <alignment horizontal="center" vertical="distributed"/>
    </xf>
    <xf numFmtId="0" fontId="9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173" fontId="4" fillId="0" borderId="2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 vertical="distributed"/>
    </xf>
    <xf numFmtId="49" fontId="9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3" fontId="4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173" fontId="4" fillId="0" borderId="8" xfId="0" applyNumberFormat="1" applyFont="1" applyBorder="1" applyAlignment="1">
      <alignment horizontal="center" vertical="distributed"/>
    </xf>
    <xf numFmtId="0" fontId="5" fillId="0" borderId="2" xfId="0" applyFon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73" fontId="5" fillId="0" borderId="2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79" fontId="4" fillId="0" borderId="4" xfId="0" applyNumberFormat="1" applyFont="1" applyBorder="1" applyAlignment="1">
      <alignment horizontal="center" vertical="distributed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173" fontId="4" fillId="0" borderId="8" xfId="0" applyNumberFormat="1" applyFont="1" applyBorder="1" applyAlignment="1">
      <alignment horizontal="center" vertical="center" wrapText="1"/>
    </xf>
    <xf numFmtId="173" fontId="5" fillId="0" borderId="8" xfId="0" applyNumberFormat="1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distributed"/>
    </xf>
    <xf numFmtId="0" fontId="4" fillId="0" borderId="2" xfId="0" applyFont="1" applyBorder="1" applyAlignment="1">
      <alignment horizontal="center"/>
    </xf>
    <xf numFmtId="173" fontId="5" fillId="0" borderId="8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173" fontId="5" fillId="0" borderId="2" xfId="0" applyNumberFormat="1" applyFont="1" applyBorder="1" applyAlignment="1">
      <alignment horizontal="center" vertical="distributed"/>
    </xf>
    <xf numFmtId="49" fontId="2" fillId="0" borderId="2" xfId="0" applyNumberFormat="1" applyFont="1" applyBorder="1" applyAlignment="1">
      <alignment horizontal="left" vertical="center" wrapText="1"/>
    </xf>
    <xf numFmtId="173" fontId="2" fillId="0" borderId="2" xfId="0" applyNumberFormat="1" applyFont="1" applyBorder="1" applyAlignment="1">
      <alignment horizontal="center" vertical="center" wrapText="1"/>
    </xf>
    <xf numFmtId="173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85" zoomScaleNormal="85" workbookViewId="0" topLeftCell="A1">
      <selection activeCell="D47" sqref="D47"/>
    </sheetView>
  </sheetViews>
  <sheetFormatPr defaultColWidth="9.140625" defaultRowHeight="12.75"/>
  <cols>
    <col min="1" max="1" width="19.7109375" style="6" customWidth="1"/>
    <col min="2" max="2" width="50.7109375" style="1" customWidth="1"/>
    <col min="3" max="3" width="10.7109375" style="1" customWidth="1"/>
    <col min="4" max="4" width="10.421875" style="1" customWidth="1"/>
    <col min="5" max="5" width="8.00390625" style="1" customWidth="1"/>
    <col min="11" max="16384" width="9.140625" style="1" customWidth="1"/>
  </cols>
  <sheetData>
    <row r="1" spans="1:5" ht="12.75" customHeight="1">
      <c r="A1" s="7"/>
      <c r="B1" s="40"/>
      <c r="C1" s="58" t="s">
        <v>37</v>
      </c>
      <c r="D1" s="58"/>
      <c r="E1" s="58"/>
    </row>
    <row r="2" spans="1:5" ht="12.75" customHeight="1">
      <c r="A2" s="7"/>
      <c r="B2" s="59" t="s">
        <v>46</v>
      </c>
      <c r="C2" s="59"/>
      <c r="D2" s="59"/>
      <c r="E2" s="59"/>
    </row>
    <row r="3" spans="1:5" ht="12.75" customHeight="1">
      <c r="A3" s="7"/>
      <c r="B3" s="43"/>
      <c r="D3" s="43"/>
      <c r="E3" s="43" t="s">
        <v>47</v>
      </c>
    </row>
    <row r="4" spans="1:5" ht="12.75" customHeight="1">
      <c r="A4" s="7"/>
      <c r="B4" s="43"/>
      <c r="D4" s="43" t="s">
        <v>76</v>
      </c>
      <c r="E4" s="43"/>
    </row>
    <row r="5" spans="1:5" ht="12.75" customHeight="1">
      <c r="A5" s="7"/>
      <c r="B5" s="43"/>
      <c r="C5" s="43"/>
      <c r="D5" s="43"/>
      <c r="E5" s="43"/>
    </row>
    <row r="6" spans="1:5" ht="15.75" customHeight="1">
      <c r="A6" s="57" t="s">
        <v>55</v>
      </c>
      <c r="B6" s="57"/>
      <c r="C6" s="57"/>
      <c r="D6" s="57"/>
      <c r="E6" s="57"/>
    </row>
    <row r="7" spans="1:2" ht="11.25" customHeight="1" thickBot="1">
      <c r="A7" s="14"/>
      <c r="B7" s="14"/>
    </row>
    <row r="8" spans="1:5" ht="36.75" customHeight="1" thickBot="1">
      <c r="A8" s="15" t="s">
        <v>0</v>
      </c>
      <c r="B8" s="2" t="s">
        <v>15</v>
      </c>
      <c r="C8" s="13" t="s">
        <v>70</v>
      </c>
      <c r="D8" s="16" t="s">
        <v>71</v>
      </c>
      <c r="E8" s="16" t="s">
        <v>43</v>
      </c>
    </row>
    <row r="9" spans="1:5" ht="20.25" customHeight="1">
      <c r="A9" s="17"/>
      <c r="B9" s="18" t="s">
        <v>30</v>
      </c>
      <c r="C9" s="32">
        <f>C10+C22</f>
        <v>31963.5</v>
      </c>
      <c r="D9" s="32">
        <f>D10+D22</f>
        <v>33196.9</v>
      </c>
      <c r="E9" s="44">
        <f aca="true" t="shared" si="0" ref="E9:E14">D9/C9*100</f>
        <v>103.85877641685049</v>
      </c>
    </row>
    <row r="10" spans="1:5" ht="14.25" customHeight="1">
      <c r="A10" s="17"/>
      <c r="B10" s="18" t="s">
        <v>60</v>
      </c>
      <c r="C10" s="32">
        <f>C11+C13+C17+C15</f>
        <v>30803.5</v>
      </c>
      <c r="D10" s="32">
        <f>D11+D13+D17+D15</f>
        <v>32008.800000000003</v>
      </c>
      <c r="E10" s="44">
        <f t="shared" si="0"/>
        <v>103.91286704432939</v>
      </c>
    </row>
    <row r="11" spans="1:5" ht="15" customHeight="1">
      <c r="A11" s="19" t="s">
        <v>1</v>
      </c>
      <c r="B11" s="3" t="s">
        <v>2</v>
      </c>
      <c r="C11" s="27">
        <f>SUM(C12)</f>
        <v>3100</v>
      </c>
      <c r="D11" s="11">
        <f>SUM(D12)</f>
        <v>3345</v>
      </c>
      <c r="E11" s="44">
        <f t="shared" si="0"/>
        <v>107.90322580645162</v>
      </c>
    </row>
    <row r="12" spans="1:5" ht="15" customHeight="1">
      <c r="A12" s="21" t="s">
        <v>3</v>
      </c>
      <c r="B12" s="10" t="s">
        <v>4</v>
      </c>
      <c r="C12" s="34">
        <v>3100</v>
      </c>
      <c r="D12" s="33">
        <v>3345</v>
      </c>
      <c r="E12" s="45">
        <f t="shared" si="0"/>
        <v>107.90322580645162</v>
      </c>
    </row>
    <row r="13" spans="1:5" ht="15" customHeight="1">
      <c r="A13" s="19" t="s">
        <v>52</v>
      </c>
      <c r="B13" s="11" t="s">
        <v>50</v>
      </c>
      <c r="C13" s="26">
        <f>C14</f>
        <v>2193.5</v>
      </c>
      <c r="D13" s="26">
        <f>D14</f>
        <v>2361.9</v>
      </c>
      <c r="E13" s="44">
        <f t="shared" si="0"/>
        <v>107.67722817415091</v>
      </c>
    </row>
    <row r="14" spans="1:5" ht="24.75" customHeight="1">
      <c r="A14" s="21" t="s">
        <v>51</v>
      </c>
      <c r="B14" s="49" t="s">
        <v>53</v>
      </c>
      <c r="C14" s="34">
        <v>2193.5</v>
      </c>
      <c r="D14" s="34">
        <v>2361.9</v>
      </c>
      <c r="E14" s="51">
        <f t="shared" si="0"/>
        <v>107.67722817415091</v>
      </c>
    </row>
    <row r="15" spans="1:5" ht="13.5">
      <c r="A15" s="21" t="s">
        <v>64</v>
      </c>
      <c r="B15" s="3" t="s">
        <v>62</v>
      </c>
      <c r="C15" s="26"/>
      <c r="D15" s="50">
        <v>0</v>
      </c>
      <c r="E15" s="44"/>
    </row>
    <row r="16" spans="1:5" ht="13.5">
      <c r="A16" s="21" t="s">
        <v>65</v>
      </c>
      <c r="B16" s="49" t="s">
        <v>63</v>
      </c>
      <c r="C16" s="34"/>
      <c r="D16" s="33">
        <v>0</v>
      </c>
      <c r="E16" s="45"/>
    </row>
    <row r="17" spans="1:5" ht="14.25" customHeight="1">
      <c r="A17" s="19" t="s">
        <v>5</v>
      </c>
      <c r="B17" s="3" t="s">
        <v>6</v>
      </c>
      <c r="C17" s="27">
        <f>C18+C20+C19</f>
        <v>25510</v>
      </c>
      <c r="D17" s="27">
        <f>D18+D20+D19</f>
        <v>26301.9</v>
      </c>
      <c r="E17" s="44">
        <f aca="true" t="shared" si="1" ref="E17:E23">D17/C17*100</f>
        <v>103.10427283418268</v>
      </c>
    </row>
    <row r="18" spans="1:5" ht="15" customHeight="1">
      <c r="A18" s="21" t="s">
        <v>16</v>
      </c>
      <c r="B18" s="10" t="s">
        <v>7</v>
      </c>
      <c r="C18" s="33">
        <v>1670.9</v>
      </c>
      <c r="D18" s="33">
        <v>1706.5</v>
      </c>
      <c r="E18" s="45">
        <f t="shared" si="1"/>
        <v>102.13058830570351</v>
      </c>
    </row>
    <row r="19" spans="1:5" ht="15" customHeight="1">
      <c r="A19" s="21" t="s">
        <v>31</v>
      </c>
      <c r="B19" s="10" t="s">
        <v>32</v>
      </c>
      <c r="C19" s="34">
        <v>4400.8</v>
      </c>
      <c r="D19" s="33">
        <v>4642.4</v>
      </c>
      <c r="E19" s="45">
        <f t="shared" si="1"/>
        <v>105.4899109252863</v>
      </c>
    </row>
    <row r="20" spans="1:5" ht="15" customHeight="1">
      <c r="A20" s="21" t="s">
        <v>13</v>
      </c>
      <c r="B20" s="10" t="s">
        <v>8</v>
      </c>
      <c r="C20" s="34">
        <v>19438.3</v>
      </c>
      <c r="D20" s="33">
        <v>19953</v>
      </c>
      <c r="E20" s="45">
        <f t="shared" si="1"/>
        <v>102.64786529686238</v>
      </c>
    </row>
    <row r="21" spans="1:5" ht="12.75" customHeight="1" hidden="1">
      <c r="A21" s="19" t="s">
        <v>35</v>
      </c>
      <c r="B21" s="3" t="s">
        <v>33</v>
      </c>
      <c r="C21" s="26"/>
      <c r="D21" s="26"/>
      <c r="E21" s="44" t="e">
        <f t="shared" si="1"/>
        <v>#DIV/0!</v>
      </c>
    </row>
    <row r="22" spans="1:5" ht="18" customHeight="1">
      <c r="A22" s="19"/>
      <c r="B22" s="18" t="s">
        <v>61</v>
      </c>
      <c r="C22" s="26">
        <f>C23+C28+C32+C31</f>
        <v>1160</v>
      </c>
      <c r="D22" s="26">
        <f>D23+D28+D32+D31</f>
        <v>1188.1</v>
      </c>
      <c r="E22" s="44">
        <f t="shared" si="1"/>
        <v>102.42241379310344</v>
      </c>
    </row>
    <row r="23" spans="1:5" ht="24" customHeight="1">
      <c r="A23" s="19" t="s">
        <v>9</v>
      </c>
      <c r="B23" s="5" t="s">
        <v>10</v>
      </c>
      <c r="C23" s="27">
        <f>C25+C26+C27</f>
        <v>856</v>
      </c>
      <c r="D23" s="27">
        <f>SUM(D24:D27)</f>
        <v>918.5999999999999</v>
      </c>
      <c r="E23" s="44">
        <f t="shared" si="1"/>
        <v>107.31308411214953</v>
      </c>
    </row>
    <row r="24" spans="1:5" ht="3.75" customHeight="1" hidden="1">
      <c r="A24" s="21" t="s">
        <v>66</v>
      </c>
      <c r="B24" s="52" t="s">
        <v>56</v>
      </c>
      <c r="C24" s="27"/>
      <c r="D24" s="53">
        <v>0</v>
      </c>
      <c r="E24" s="44"/>
    </row>
    <row r="25" spans="1:5" ht="24" customHeight="1">
      <c r="A25" s="21" t="s">
        <v>17</v>
      </c>
      <c r="B25" s="22" t="s">
        <v>57</v>
      </c>
      <c r="C25" s="36">
        <v>368</v>
      </c>
      <c r="D25" s="35">
        <v>405.2</v>
      </c>
      <c r="E25" s="45">
        <f>D25/C25*100</f>
        <v>110.10869565217392</v>
      </c>
    </row>
    <row r="26" spans="1:5" ht="27" customHeight="1">
      <c r="A26" s="21" t="s">
        <v>38</v>
      </c>
      <c r="B26" s="28" t="s">
        <v>34</v>
      </c>
      <c r="C26" s="36">
        <v>470</v>
      </c>
      <c r="D26" s="36">
        <v>489.4</v>
      </c>
      <c r="E26" s="45">
        <f>D26/C26*100</f>
        <v>104.12765957446808</v>
      </c>
    </row>
    <row r="27" spans="1:5" ht="27" customHeight="1">
      <c r="A27" s="21" t="s">
        <v>27</v>
      </c>
      <c r="B27" s="28" t="s">
        <v>40</v>
      </c>
      <c r="C27" s="36">
        <v>18</v>
      </c>
      <c r="D27" s="36">
        <v>24</v>
      </c>
      <c r="E27" s="45">
        <f>D27/C27*100</f>
        <v>133.33333333333331</v>
      </c>
    </row>
    <row r="28" spans="1:5" ht="26.25" customHeight="1">
      <c r="A28" s="19" t="s">
        <v>11</v>
      </c>
      <c r="B28" s="8" t="s">
        <v>44</v>
      </c>
      <c r="C28" s="30">
        <f>C29</f>
        <v>300</v>
      </c>
      <c r="D28" s="30">
        <f>SUM(D29:D30)</f>
        <v>256</v>
      </c>
      <c r="E28" s="44">
        <f>D28/C28*100</f>
        <v>85.33333333333334</v>
      </c>
    </row>
    <row r="29" spans="1:5" ht="24" customHeight="1">
      <c r="A29" s="21" t="s">
        <v>26</v>
      </c>
      <c r="B29" s="31" t="s">
        <v>39</v>
      </c>
      <c r="C29" s="36">
        <v>300</v>
      </c>
      <c r="D29" s="36">
        <v>233</v>
      </c>
      <c r="E29" s="45">
        <f>D29/C29*100</f>
        <v>77.66666666666666</v>
      </c>
    </row>
    <row r="30" spans="1:5" ht="18" customHeight="1">
      <c r="A30" s="21" t="s">
        <v>72</v>
      </c>
      <c r="B30" s="31" t="s">
        <v>73</v>
      </c>
      <c r="C30" s="36"/>
      <c r="D30" s="36">
        <v>23</v>
      </c>
      <c r="E30" s="45"/>
    </row>
    <row r="31" spans="1:5" ht="18.75" customHeight="1">
      <c r="A31" s="19" t="s">
        <v>74</v>
      </c>
      <c r="B31" s="54" t="s">
        <v>75</v>
      </c>
      <c r="C31" s="55">
        <v>4</v>
      </c>
      <c r="D31" s="30">
        <v>4</v>
      </c>
      <c r="E31" s="56"/>
    </row>
    <row r="32" spans="1:5" ht="13.5">
      <c r="A32" s="41"/>
      <c r="B32" s="42" t="s">
        <v>45</v>
      </c>
      <c r="C32" s="30"/>
      <c r="D32" s="30">
        <v>9.5</v>
      </c>
      <c r="E32" s="44"/>
    </row>
    <row r="33" spans="1:5" ht="27" customHeight="1">
      <c r="A33" s="19"/>
      <c r="B33" s="29" t="s">
        <v>25</v>
      </c>
      <c r="C33" s="30">
        <f>SUM(C34,C37,C40,C43)</f>
        <v>20800.07</v>
      </c>
      <c r="D33" s="30">
        <f>SUM(D34,D37,D40,D43,D46)</f>
        <v>18260.570000000003</v>
      </c>
      <c r="E33" s="44">
        <f>D33/C33*100</f>
        <v>87.79090647291092</v>
      </c>
    </row>
    <row r="34" spans="1:5" ht="14.25" customHeight="1">
      <c r="A34" s="21" t="s">
        <v>21</v>
      </c>
      <c r="B34" s="20" t="s">
        <v>36</v>
      </c>
      <c r="C34" s="30">
        <f>SUM(C35:C36)</f>
        <v>7843.1</v>
      </c>
      <c r="D34" s="30">
        <f>SUM(D35:D36)</f>
        <v>7843.1</v>
      </c>
      <c r="E34" s="44">
        <f>D34/C34*100</f>
        <v>100</v>
      </c>
    </row>
    <row r="35" spans="1:5" ht="27.75" customHeight="1">
      <c r="A35" s="21" t="s">
        <v>20</v>
      </c>
      <c r="B35" s="4" t="s">
        <v>18</v>
      </c>
      <c r="C35" s="36">
        <v>7843.1</v>
      </c>
      <c r="D35" s="36">
        <v>7843.1</v>
      </c>
      <c r="E35" s="45">
        <f>D35/C35*100</f>
        <v>100</v>
      </c>
    </row>
    <row r="36" spans="1:5" ht="28.5" customHeight="1" hidden="1">
      <c r="A36" s="21" t="s">
        <v>20</v>
      </c>
      <c r="B36" s="4" t="s">
        <v>19</v>
      </c>
      <c r="C36" s="36"/>
      <c r="D36" s="36"/>
      <c r="E36" s="45"/>
    </row>
    <row r="37" spans="1:5" ht="13.5">
      <c r="A37" s="24"/>
      <c r="B37" s="23" t="s">
        <v>42</v>
      </c>
      <c r="C37" s="30">
        <f>SUM(C38:C39)</f>
        <v>4696</v>
      </c>
      <c r="D37" s="30">
        <f>SUM(D38:D39)</f>
        <v>4696</v>
      </c>
      <c r="E37" s="44">
        <f aca="true" t="shared" si="2" ref="E37:E45">D37/C37*100</f>
        <v>100</v>
      </c>
    </row>
    <row r="38" spans="1:5" ht="26.25">
      <c r="A38" s="21" t="s">
        <v>67</v>
      </c>
      <c r="B38" s="12" t="s">
        <v>68</v>
      </c>
      <c r="C38" s="36">
        <v>2659.5</v>
      </c>
      <c r="D38" s="36">
        <v>2659.5</v>
      </c>
      <c r="E38" s="45">
        <f t="shared" si="2"/>
        <v>100</v>
      </c>
    </row>
    <row r="39" spans="1:5" ht="13.5">
      <c r="A39" s="21" t="s">
        <v>41</v>
      </c>
      <c r="B39" s="12" t="s">
        <v>42</v>
      </c>
      <c r="C39" s="36">
        <v>2036.5</v>
      </c>
      <c r="D39" s="36">
        <v>2036.5</v>
      </c>
      <c r="E39" s="45">
        <f t="shared" si="2"/>
        <v>100</v>
      </c>
    </row>
    <row r="40" spans="1:5" ht="13.5" customHeight="1">
      <c r="A40" s="38"/>
      <c r="B40" s="20" t="s">
        <v>14</v>
      </c>
      <c r="C40" s="11">
        <f>SUM(C41:C42)</f>
        <v>389.77</v>
      </c>
      <c r="D40" s="11">
        <f>SUM(D41:D42)</f>
        <v>389.77</v>
      </c>
      <c r="E40" s="44">
        <f t="shared" si="2"/>
        <v>100</v>
      </c>
    </row>
    <row r="41" spans="1:5" ht="37.5" customHeight="1">
      <c r="A41" s="21" t="s">
        <v>22</v>
      </c>
      <c r="B41" s="4" t="s">
        <v>23</v>
      </c>
      <c r="C41" s="35">
        <v>388.77</v>
      </c>
      <c r="D41" s="35">
        <v>388.77</v>
      </c>
      <c r="E41" s="45">
        <f t="shared" si="2"/>
        <v>100</v>
      </c>
    </row>
    <row r="42" spans="1:5" ht="25.5" customHeight="1">
      <c r="A42" s="21" t="s">
        <v>48</v>
      </c>
      <c r="B42" s="4" t="s">
        <v>49</v>
      </c>
      <c r="C42" s="35">
        <v>1</v>
      </c>
      <c r="D42" s="35">
        <v>1</v>
      </c>
      <c r="E42" s="45">
        <f t="shared" si="2"/>
        <v>100</v>
      </c>
    </row>
    <row r="43" spans="1:5" ht="15" customHeight="1">
      <c r="A43" s="21"/>
      <c r="B43" s="23" t="s">
        <v>69</v>
      </c>
      <c r="C43" s="29">
        <f>C44+C45</f>
        <v>7871.2</v>
      </c>
      <c r="D43" s="29">
        <f>D44+D45</f>
        <v>5468.5</v>
      </c>
      <c r="E43" s="44">
        <f t="shared" si="2"/>
        <v>69.47479418640106</v>
      </c>
    </row>
    <row r="44" spans="1:5" ht="27" customHeight="1">
      <c r="A44" s="21" t="s">
        <v>24</v>
      </c>
      <c r="B44" s="4" t="s">
        <v>54</v>
      </c>
      <c r="C44" s="35">
        <v>16.2</v>
      </c>
      <c r="D44" s="35">
        <v>16.2</v>
      </c>
      <c r="E44" s="45">
        <f t="shared" si="2"/>
        <v>100</v>
      </c>
    </row>
    <row r="45" spans="1:5" ht="26.25">
      <c r="A45" s="24" t="s">
        <v>28</v>
      </c>
      <c r="B45" s="4" t="s">
        <v>29</v>
      </c>
      <c r="C45" s="36">
        <v>7855</v>
      </c>
      <c r="D45" s="36">
        <v>5452.3</v>
      </c>
      <c r="E45" s="45">
        <f t="shared" si="2"/>
        <v>69.41183959261618</v>
      </c>
    </row>
    <row r="46" spans="1:5" ht="27" customHeight="1">
      <c r="A46" s="24" t="s">
        <v>58</v>
      </c>
      <c r="B46" s="48" t="s">
        <v>59</v>
      </c>
      <c r="C46" s="46"/>
      <c r="D46" s="35">
        <v>-136.8</v>
      </c>
      <c r="E46" s="47"/>
    </row>
    <row r="47" spans="1:5" ht="22.5" customHeight="1" thickBot="1">
      <c r="A47" s="25"/>
      <c r="B47" s="9" t="s">
        <v>12</v>
      </c>
      <c r="C47" s="39">
        <f>C9+C33</f>
        <v>52763.57</v>
      </c>
      <c r="D47" s="39">
        <f>D9+D33</f>
        <v>51457.47</v>
      </c>
      <c r="E47" s="37">
        <f>D47/C47*100</f>
        <v>97.52461783764821</v>
      </c>
    </row>
    <row r="48" spans="1:5" ht="36.75" customHeight="1">
      <c r="A48"/>
      <c r="B48"/>
      <c r="C48"/>
      <c r="D48"/>
      <c r="E48"/>
    </row>
    <row r="49" spans="1:5" ht="36.75" customHeight="1">
      <c r="A49"/>
      <c r="B49"/>
      <c r="C49"/>
      <c r="D49"/>
      <c r="E49"/>
    </row>
    <row r="50" spans="1:5" ht="36.75" customHeight="1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</sheetData>
  <mergeCells count="3">
    <mergeCell ref="A6:E6"/>
    <mergeCell ref="C1:E1"/>
    <mergeCell ref="B2:E2"/>
  </mergeCells>
  <printOptions/>
  <pageMargins left="0.43" right="0.16" top="0.22" bottom="0.22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2016-02-12T10:14:42Z</cp:lastPrinted>
  <dcterms:created xsi:type="dcterms:W3CDTF">1996-10-08T23:32:33Z</dcterms:created>
  <dcterms:modified xsi:type="dcterms:W3CDTF">2016-02-12T10:14:59Z</dcterms:modified>
  <cp:category/>
  <cp:version/>
  <cp:contentType/>
  <cp:contentStatus/>
</cp:coreProperties>
</file>