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3.1 -1кв.2014 " sheetId="1" r:id="rId1"/>
    <sheet name="Лист2" sheetId="2" r:id="rId2"/>
    <sheet name="Лист3" sheetId="3" r:id="rId3"/>
  </sheets>
  <definedNames>
    <definedName name="_xlnm.Print_Titles" localSheetId="0">'Приложение 3.1 -1кв.2014 '!$8:$10</definedName>
  </definedNames>
  <calcPr fullCalcOnLoad="1"/>
</workbook>
</file>

<file path=xl/sharedStrings.xml><?xml version="1.0" encoding="utf-8"?>
<sst xmlns="http://schemas.openxmlformats.org/spreadsheetml/2006/main" count="561" uniqueCount="220">
  <si>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</si>
  <si>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</si>
  <si>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</si>
  <si>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</si>
  <si>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Коммунальное хозяйство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</si>
  <si>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</si>
  <si>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</si>
  <si>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</si>
  <si>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</si>
  <si>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</si>
  <si>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</si>
  <si>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</si>
  <si>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</si>
  <si>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 xml:space="preserve">Всего расходов по поселению  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</si>
  <si>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</si>
  <si>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</si>
  <si>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</si>
  <si>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>Код главного распорядителя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</si>
  <si>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</si>
  <si>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</si>
  <si>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</si>
  <si>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</si>
  <si>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</si>
  <si>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</si>
  <si>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</si>
  <si>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</si>
  <si>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</si>
  <si>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</si>
  <si>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</si>
  <si>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</si>
  <si>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</si>
  <si>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</si>
  <si>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</si>
  <si>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</si>
  <si>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</si>
  <si>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</si>
  <si>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</si>
  <si>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</si>
  <si>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</si>
  <si>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 xml:space="preserve">Капитальный ремонт муниципального жилого фонда </t>
  </si>
  <si>
    <t>1102</t>
  </si>
  <si>
    <t>0111</t>
  </si>
  <si>
    <t>Оказание финансовой и материальной помощи юрид. и физическим лицам</t>
  </si>
  <si>
    <t>0409</t>
  </si>
  <si>
    <t>МЦП "Программа развития информационной системы в МО "Сусанинское сельское поселение" на 2012- 2013 годы "</t>
  </si>
  <si>
    <t>Социальная политика</t>
  </si>
  <si>
    <t>1000</t>
  </si>
  <si>
    <t>1001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</si>
  <si>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</si>
  <si>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</si>
  <si>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</si>
  <si>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</si>
  <si>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</si>
  <si>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"Развитие части территории МО "Сусанинское сельское поселение" на 2013-2015 годы"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</si>
  <si>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</si>
  <si>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</si>
  <si>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</si>
  <si>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</si>
  <si>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</si>
  <si>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ВЦП "Благоустройство населенных пунктов МО "Сусанинское сельское поселение" на 2012-2014 годы"</t>
  </si>
  <si>
    <t>МЦП "Программа энергосбережения на 2011-2014 годы"</t>
  </si>
  <si>
    <t xml:space="preserve">Доплаты к пенсиям муниципальных служащих </t>
  </si>
  <si>
    <t>313</t>
  </si>
  <si>
    <t>Мероприятия в области социальной политики</t>
  </si>
  <si>
    <t>1003</t>
  </si>
  <si>
    <t>Расходы на выплаты персоналу казенных учреждений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</si>
  <si>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</si>
  <si>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</si>
  <si>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</si>
  <si>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</si>
  <si>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</si>
  <si>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</si>
  <si>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0400</t>
  </si>
  <si>
    <t>0500</t>
  </si>
  <si>
    <t>0800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</si>
  <si>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</si>
  <si>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</si>
  <si>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</si>
  <si>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</si>
  <si>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</si>
  <si>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</si>
  <si>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</si>
  <si>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</si>
  <si>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</si>
  <si>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</si>
  <si>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</si>
  <si>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</si>
  <si>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</si>
  <si>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</si>
  <si>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</si>
  <si>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</si>
  <si>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</si>
  <si>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</si>
  <si>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</si>
  <si>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</si>
  <si>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</si>
  <si>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</si>
  <si>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57 2 1533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</si>
  <si>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</si>
  <si>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</si>
  <si>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</si>
  <si>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</si>
  <si>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</si>
  <si>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</si>
  <si>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</si>
  <si>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</si>
  <si>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</si>
  <si>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</si>
  <si>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</si>
  <si>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</si>
  <si>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</si>
  <si>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 xml:space="preserve">55 4 9558 </t>
  </si>
  <si>
    <t>59 2 1523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</si>
  <si>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</si>
  <si>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</si>
  <si>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</si>
  <si>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</si>
  <si>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</si>
  <si>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</si>
  <si>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</si>
  <si>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</si>
  <si>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52 1</t>
  </si>
  <si>
    <t>52 1 1537</t>
  </si>
  <si>
    <t>53 9</t>
  </si>
  <si>
    <t>53 9 1534</t>
  </si>
  <si>
    <t>53 9 9525</t>
  </si>
  <si>
    <t>54 1 1250</t>
  </si>
  <si>
    <t>54 1 1260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</si>
  <si>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</si>
  <si>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</si>
  <si>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</si>
  <si>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</si>
  <si>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</si>
  <si>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</si>
  <si>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</si>
  <si>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</si>
  <si>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</si>
  <si>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</si>
  <si>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</si>
  <si>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</si>
  <si>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</si>
  <si>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</si>
  <si>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</si>
  <si>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</si>
  <si>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</si>
  <si>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</si>
  <si>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</si>
  <si>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</si>
  <si>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</si>
  <si>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</si>
  <si>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</si>
  <si>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</si>
  <si>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</si>
  <si>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</si>
  <si>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</si>
  <si>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</si>
  <si>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</si>
  <si>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</si>
  <si>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</si>
  <si>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</si>
  <si>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</si>
  <si>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</si>
  <si>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</si>
  <si>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56 2 </t>
  </si>
  <si>
    <t xml:space="preserve">56 2 1511 </t>
  </si>
  <si>
    <t>56 2 1511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</si>
  <si>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</si>
  <si>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</si>
  <si>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</si>
  <si>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</si>
  <si>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</si>
  <si>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56 1</t>
  </si>
  <si>
    <t>МЦП "Противодействие терроризму  и экстремизму  в МО "Сусанинское сельское поселение" на 2013 -2015 годы"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</si>
  <si>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</si>
  <si>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</si>
  <si>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</si>
  <si>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</si>
  <si>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57 3</t>
  </si>
  <si>
    <t xml:space="preserve">Строительство  и содержание автомобильных дорог в рамках благоустройства </t>
  </si>
  <si>
    <t>Информационное общество</t>
  </si>
  <si>
    <t>57 1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</si>
  <si>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</si>
  <si>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</si>
  <si>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</si>
  <si>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 xml:space="preserve">Устойчивое общественное развитие </t>
  </si>
  <si>
    <t>59</t>
  </si>
  <si>
    <t>59 2</t>
  </si>
  <si>
    <t>МЦП "Программа развития муниципальной службы в МО "Сусанинское сельское поселение"на 2014 -2015 годы"</t>
  </si>
  <si>
    <t>54</t>
  </si>
  <si>
    <t>Развитие культуры и искусства</t>
  </si>
  <si>
    <t>52</t>
  </si>
  <si>
    <t>Социальная поддержка отдельных категорий граждан</t>
  </si>
  <si>
    <t>321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</si>
  <si>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</si>
  <si>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</si>
  <si>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</si>
  <si>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</si>
  <si>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</si>
  <si>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</si>
  <si>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Культура и кинематография </t>
  </si>
  <si>
    <t>Обеспечение мероприятий по содержанию, текущему и капитальному ремонту многоквартирных домов</t>
  </si>
  <si>
    <t>ВЦП "Осуществление дорожной деятельности на  территории МО "Сусанинское сельское поселение" на 2014-2016 годы"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</si>
  <si>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</si>
  <si>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</si>
  <si>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</si>
  <si>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</si>
  <si>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>Дорожное  хозяйство (дорожный фонд)</t>
  </si>
  <si>
    <t>Исполнено  2014 год   (тыс.руб.)</t>
  </si>
  <si>
    <t>111</t>
  </si>
  <si>
    <t>121,   122</t>
  </si>
  <si>
    <t>Обеспечение выполнения отдельных государственных полномочий в сфере административных правоотношений</t>
  </si>
  <si>
    <t>61 8 7134</t>
  </si>
  <si>
    <t>% испол-нения</t>
  </si>
  <si>
    <t>ВЦП "Развитие физкультуры и спорта в МО ""Сусанинское сельское поселение" на 2014 год"</t>
  </si>
  <si>
    <t xml:space="preserve">          Приложение  № 3.1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</si>
  <si>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 разделам и  подразделам классификации расходов  МО "Сусанинское сельское поселение" на 2014 год</t>
  </si>
  <si>
    <t xml:space="preserve">      к постановлению администрации</t>
  </si>
  <si>
    <t xml:space="preserve">Сусанинского сельского поселения </t>
  </si>
  <si>
    <t>от 15 апреля 2014 года №  150</t>
  </si>
  <si>
    <t>Фонд оплаты труда государственных (муниципальных) органов, взносы по обязательному социальному страхованию и  иные расходы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</si>
</sst>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_-* #,##0_р_._-;\-* #,##0_р_._-;_-* &quot;-&quot;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12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/>
    </xf>
    <xf numFmtId="172" fontId="7" fillId="7" borderId="12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0" borderId="1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20" fillId="0" borderId="17" xfId="0" applyNumberFormat="1" applyFont="1" applyBorder="1" applyAlignment="1">
      <alignment vertical="center" wrapText="1"/>
    </xf>
    <xf numFmtId="0" fontId="0" fillId="22" borderId="0" xfId="0" applyFill="1" applyAlignment="1">
      <alignment/>
    </xf>
    <xf numFmtId="0" fontId="11" fillId="0" borderId="11" xfId="0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175" fontId="8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178" fontId="9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7" fillId="0" borderId="0" xfId="0" applyNumberFormat="1" applyFont="1" applyAlignment="1">
      <alignment horizontal="center" wrapText="1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4"/>
  <sheetViews>
    <sheetView tabSelected="1" workbookViewId="0" topLeftCell="A126">
      <selection activeCell="F135" sqref="F135:G135"/>
    </sheetView>
  </sheetViews>
  <sheetFormatPr defaultColWidth="9.00390625" defaultRowHeight="12.75"/>
  <cols>
    <col min="1" max="1" width="44.625" style="2" customWidth="1"/>
    <col min="2" max="2" width="6.75390625" style="3" customWidth="1"/>
    <col min="3" max="3" width="7.875" style="4" customWidth="1"/>
    <col min="4" max="4" width="5.375" style="1" customWidth="1"/>
    <col min="5" max="5" width="7.50390625" style="1" customWidth="1"/>
    <col min="6" max="6" width="9.75390625" style="1" customWidth="1"/>
    <col min="7" max="7" width="9.125" style="0" customWidth="1"/>
    <col min="8" max="8" width="7.75390625" style="0" customWidth="1"/>
  </cols>
  <sheetData>
    <row r="1" spans="1:8" ht="15">
      <c r="A1" s="4"/>
      <c r="B1" s="4"/>
      <c r="C1" s="151" t="s">
        <v>214</v>
      </c>
      <c r="D1" s="151"/>
      <c r="E1" s="151"/>
      <c r="F1" s="151"/>
      <c r="G1" s="1"/>
      <c r="H1" s="1"/>
    </row>
    <row r="2" spans="1:8" ht="13.5" customHeight="1">
      <c r="A2" s="4"/>
      <c r="B2" s="153" t="s">
        <v>216</v>
      </c>
      <c r="C2" s="153"/>
      <c r="D2" s="153"/>
      <c r="E2" s="153"/>
      <c r="F2" s="153"/>
      <c r="G2" s="1"/>
      <c r="H2" s="1"/>
    </row>
    <row r="3" spans="1:8" ht="12.75" customHeight="1">
      <c r="A3" s="4"/>
      <c r="B3" s="153" t="s">
        <v>217</v>
      </c>
      <c r="C3" s="153"/>
      <c r="D3" s="153"/>
      <c r="E3" s="153"/>
      <c r="F3" s="153"/>
      <c r="G3" s="1"/>
      <c r="H3" s="1"/>
    </row>
    <row r="4" spans="1:8" ht="15" customHeight="1">
      <c r="A4" s="4"/>
      <c r="B4" s="153" t="s">
        <v>218</v>
      </c>
      <c r="C4" s="153"/>
      <c r="D4" s="153"/>
      <c r="E4" s="153"/>
      <c r="F4" s="153"/>
      <c r="G4" s="1"/>
      <c r="H4" s="1"/>
    </row>
    <row r="5" spans="1:8" ht="8.25" customHeight="1">
      <c r="A5" s="1"/>
      <c r="B5" s="1"/>
      <c r="C5" s="1"/>
      <c r="D5" s="4"/>
      <c r="G5" s="1"/>
      <c r="H5" s="1"/>
    </row>
    <row r="6" spans="1:8" ht="63" customHeight="1">
      <c r="A6" s="148" t="s">
        <v>215</v>
      </c>
      <c r="B6" s="148"/>
      <c r="C6" s="148"/>
      <c r="D6" s="148"/>
      <c r="E6" s="148"/>
      <c r="F6" s="148"/>
      <c r="G6" s="148"/>
      <c r="H6" s="148"/>
    </row>
    <row r="7" spans="1:8" ht="9.75" customHeight="1">
      <c r="A7" s="1"/>
      <c r="B7" s="1"/>
      <c r="C7" s="1"/>
      <c r="G7" s="1"/>
      <c r="H7" s="1"/>
    </row>
    <row r="8" spans="1:8" ht="24.75" customHeight="1">
      <c r="A8" s="31"/>
      <c r="B8" s="152" t="s">
        <v>7</v>
      </c>
      <c r="C8" s="152"/>
      <c r="D8" s="152"/>
      <c r="E8" s="152"/>
      <c r="F8" s="149" t="s">
        <v>66</v>
      </c>
      <c r="G8" s="149" t="s">
        <v>207</v>
      </c>
      <c r="H8" s="149" t="s">
        <v>212</v>
      </c>
    </row>
    <row r="9" spans="1:8" ht="29.25" customHeight="1">
      <c r="A9" s="38" t="s">
        <v>1</v>
      </c>
      <c r="B9" s="39" t="s">
        <v>17</v>
      </c>
      <c r="C9" s="10" t="s">
        <v>0</v>
      </c>
      <c r="D9" s="10" t="s">
        <v>70</v>
      </c>
      <c r="E9" s="11" t="s">
        <v>205</v>
      </c>
      <c r="F9" s="150"/>
      <c r="G9" s="150"/>
      <c r="H9" s="150"/>
    </row>
    <row r="10" spans="1:8" ht="14.25" customHeight="1" thickBot="1">
      <c r="A10" s="12">
        <v>1</v>
      </c>
      <c r="B10" s="12">
        <v>2</v>
      </c>
      <c r="C10" s="13">
        <v>4</v>
      </c>
      <c r="D10" s="13">
        <v>5</v>
      </c>
      <c r="E10" s="13">
        <v>3</v>
      </c>
      <c r="F10" s="12">
        <v>6</v>
      </c>
      <c r="G10" s="12">
        <v>7</v>
      </c>
      <c r="H10" s="12">
        <v>8</v>
      </c>
    </row>
    <row r="11" spans="1:8" ht="22.5" customHeight="1" hidden="1">
      <c r="A11" s="18" t="s">
        <v>9</v>
      </c>
      <c r="B11" s="19"/>
      <c r="C11" s="19"/>
      <c r="D11" s="19"/>
      <c r="E11" s="19"/>
      <c r="F11" s="20" t="e">
        <f>#REF!+#REF!+#REF!+#REF!+F34+#REF!+#REF!+#REF!+#REF!</f>
        <v>#REF!</v>
      </c>
      <c r="G11" s="1"/>
      <c r="H11" s="1"/>
    </row>
    <row r="12" spans="1:51" s="22" customFormat="1" ht="15" customHeight="1">
      <c r="A12" s="41" t="s">
        <v>45</v>
      </c>
      <c r="B12" s="32" t="s">
        <v>18</v>
      </c>
      <c r="C12" s="26" t="s">
        <v>190</v>
      </c>
      <c r="D12" s="67"/>
      <c r="E12" s="26" t="s">
        <v>46</v>
      </c>
      <c r="F12" s="34">
        <f>F15+F13</f>
        <v>440</v>
      </c>
      <c r="G12" s="142">
        <f>G15+G13</f>
        <v>83.1</v>
      </c>
      <c r="H12" s="138">
        <f>G12/F12*100</f>
        <v>18.886363636363633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8" ht="15" customHeight="1">
      <c r="A13" s="68" t="s">
        <v>63</v>
      </c>
      <c r="B13" s="136" t="s">
        <v>18</v>
      </c>
      <c r="C13" s="71" t="s">
        <v>121</v>
      </c>
      <c r="D13" s="71"/>
      <c r="E13" s="71" t="s">
        <v>64</v>
      </c>
      <c r="F13" s="48">
        <v>40</v>
      </c>
      <c r="G13" s="143">
        <v>0</v>
      </c>
      <c r="H13" s="138">
        <f>G13/F13*100</f>
        <v>0</v>
      </c>
    </row>
    <row r="14" spans="1:8" ht="14.25" customHeight="1">
      <c r="A14" s="44" t="s">
        <v>63</v>
      </c>
      <c r="B14" s="45" t="s">
        <v>18</v>
      </c>
      <c r="C14" s="33" t="s">
        <v>122</v>
      </c>
      <c r="D14" s="33" t="s">
        <v>62</v>
      </c>
      <c r="E14" s="33" t="s">
        <v>64</v>
      </c>
      <c r="F14" s="46">
        <v>40</v>
      </c>
      <c r="G14" s="9">
        <v>0</v>
      </c>
      <c r="H14" s="141"/>
    </row>
    <row r="15" spans="1:8" ht="24" customHeight="1">
      <c r="A15" s="137" t="s">
        <v>191</v>
      </c>
      <c r="B15" s="47" t="s">
        <v>18</v>
      </c>
      <c r="C15" s="71" t="s">
        <v>119</v>
      </c>
      <c r="D15" s="71"/>
      <c r="E15" s="71" t="s">
        <v>47</v>
      </c>
      <c r="F15" s="48">
        <v>400</v>
      </c>
      <c r="G15" s="143">
        <v>83.1</v>
      </c>
      <c r="H15" s="138">
        <f aca="true" t="shared" si="0" ref="H15:H74">G15/F15*100</f>
        <v>20.775</v>
      </c>
    </row>
    <row r="16" spans="1:8" ht="14.25" customHeight="1">
      <c r="A16" s="49" t="s">
        <v>61</v>
      </c>
      <c r="B16" s="45" t="s">
        <v>18</v>
      </c>
      <c r="C16" s="33" t="s">
        <v>120</v>
      </c>
      <c r="D16" s="33" t="s">
        <v>192</v>
      </c>
      <c r="E16" s="33" t="s">
        <v>47</v>
      </c>
      <c r="F16" s="46">
        <v>400</v>
      </c>
      <c r="G16" s="9">
        <v>83.1</v>
      </c>
      <c r="H16" s="141">
        <f t="shared" si="0"/>
        <v>20.775</v>
      </c>
    </row>
    <row r="17" spans="1:51" s="22" customFormat="1" ht="15" customHeight="1">
      <c r="A17" s="23" t="s">
        <v>194</v>
      </c>
      <c r="B17" s="29" t="s">
        <v>18</v>
      </c>
      <c r="C17" s="5" t="s">
        <v>193</v>
      </c>
      <c r="D17" s="58"/>
      <c r="E17" s="118" t="s">
        <v>75</v>
      </c>
      <c r="F17" s="35">
        <f>F18</f>
        <v>1400</v>
      </c>
      <c r="G17" s="144">
        <f>G18</f>
        <v>302</v>
      </c>
      <c r="H17" s="138">
        <f t="shared" si="0"/>
        <v>21.571428571428573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8" ht="13.5" customHeight="1">
      <c r="A18" s="50" t="s">
        <v>194</v>
      </c>
      <c r="B18" s="62" t="s">
        <v>18</v>
      </c>
      <c r="C18" s="51" t="s">
        <v>123</v>
      </c>
      <c r="D18" s="54"/>
      <c r="E18" s="102" t="s">
        <v>40</v>
      </c>
      <c r="F18" s="52">
        <f>F19+F21</f>
        <v>1400</v>
      </c>
      <c r="G18" s="145">
        <f>G19+G21</f>
        <v>302</v>
      </c>
      <c r="H18" s="138">
        <f t="shared" si="0"/>
        <v>21.571428571428573</v>
      </c>
    </row>
    <row r="19" spans="1:8" ht="13.5" customHeight="1">
      <c r="A19" s="53" t="s">
        <v>195</v>
      </c>
      <c r="B19" s="54" t="s">
        <v>18</v>
      </c>
      <c r="C19" s="54" t="s">
        <v>124</v>
      </c>
      <c r="D19" s="54" t="s">
        <v>55</v>
      </c>
      <c r="E19" s="55" t="s">
        <v>40</v>
      </c>
      <c r="F19" s="56">
        <v>400</v>
      </c>
      <c r="G19" s="9">
        <v>92.9</v>
      </c>
      <c r="H19" s="141">
        <f t="shared" si="0"/>
        <v>23.225</v>
      </c>
    </row>
    <row r="20" spans="1:8" ht="24">
      <c r="A20" s="57" t="s">
        <v>56</v>
      </c>
      <c r="B20" s="6" t="s">
        <v>18</v>
      </c>
      <c r="C20" s="58" t="s">
        <v>124</v>
      </c>
      <c r="D20" s="58"/>
      <c r="E20" s="59" t="s">
        <v>40</v>
      </c>
      <c r="F20" s="8">
        <v>0</v>
      </c>
      <c r="G20" s="9">
        <v>92.9</v>
      </c>
      <c r="H20" s="141">
        <v>0</v>
      </c>
    </row>
    <row r="21" spans="1:8" ht="27" customHeight="1">
      <c r="A21" s="85" t="s">
        <v>213</v>
      </c>
      <c r="B21" s="61" t="s">
        <v>18</v>
      </c>
      <c r="C21" s="84" t="s">
        <v>125</v>
      </c>
      <c r="D21" s="84"/>
      <c r="E21" s="63" t="s">
        <v>40</v>
      </c>
      <c r="F21" s="64">
        <v>1000</v>
      </c>
      <c r="G21" s="143">
        <f>G22</f>
        <v>209.1</v>
      </c>
      <c r="H21" s="138">
        <f t="shared" si="0"/>
        <v>20.91</v>
      </c>
    </row>
    <row r="22" spans="1:8" ht="22.5" customHeight="1">
      <c r="A22" s="57" t="s">
        <v>56</v>
      </c>
      <c r="B22" s="6" t="s">
        <v>18</v>
      </c>
      <c r="C22" s="58" t="s">
        <v>125</v>
      </c>
      <c r="D22" s="58" t="s">
        <v>55</v>
      </c>
      <c r="E22" s="59" t="s">
        <v>40</v>
      </c>
      <c r="F22" s="8">
        <v>1000</v>
      </c>
      <c r="G22" s="9">
        <v>209.1</v>
      </c>
      <c r="H22" s="141">
        <f t="shared" si="0"/>
        <v>20.91</v>
      </c>
    </row>
    <row r="23" spans="1:51" s="22" customFormat="1" ht="15" customHeight="1">
      <c r="A23" s="65" t="s">
        <v>199</v>
      </c>
      <c r="B23" s="66">
        <v>615</v>
      </c>
      <c r="C23" s="67" t="s">
        <v>188</v>
      </c>
      <c r="D23" s="67"/>
      <c r="E23" s="21" t="s">
        <v>74</v>
      </c>
      <c r="F23" s="27">
        <f>F31+F24</f>
        <v>5600</v>
      </c>
      <c r="G23" s="142">
        <f>G31+G24</f>
        <v>1117.3000000000002</v>
      </c>
      <c r="H23" s="138">
        <f t="shared" si="0"/>
        <v>19.951785714285716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8" ht="21" customHeight="1">
      <c r="A24" s="115" t="s">
        <v>196</v>
      </c>
      <c r="B24" s="69" t="s">
        <v>18</v>
      </c>
      <c r="C24" s="43" t="s">
        <v>128</v>
      </c>
      <c r="D24" s="42"/>
      <c r="E24" s="42" t="s">
        <v>36</v>
      </c>
      <c r="F24" s="70">
        <f>F25+F28</f>
        <v>5300</v>
      </c>
      <c r="G24" s="70">
        <f>G25+G28</f>
        <v>1043.8000000000002</v>
      </c>
      <c r="H24" s="138">
        <f t="shared" si="0"/>
        <v>19.694339622641515</v>
      </c>
    </row>
    <row r="25" spans="1:8" ht="24" customHeight="1">
      <c r="A25" s="115" t="s">
        <v>197</v>
      </c>
      <c r="B25" s="47" t="s">
        <v>18</v>
      </c>
      <c r="C25" s="71" t="s">
        <v>126</v>
      </c>
      <c r="D25" s="71"/>
      <c r="E25" s="71" t="s">
        <v>36</v>
      </c>
      <c r="F25" s="70">
        <f>F26+F27</f>
        <v>3930</v>
      </c>
      <c r="G25" s="70">
        <f>G26+G27</f>
        <v>861.4000000000001</v>
      </c>
      <c r="H25" s="138">
        <f t="shared" si="0"/>
        <v>21.918575063613233</v>
      </c>
    </row>
    <row r="26" spans="1:8" ht="15" customHeight="1">
      <c r="A26" s="44" t="s">
        <v>65</v>
      </c>
      <c r="B26" s="45" t="s">
        <v>18</v>
      </c>
      <c r="C26" s="33" t="s">
        <v>126</v>
      </c>
      <c r="D26" s="33" t="s">
        <v>208</v>
      </c>
      <c r="E26" s="33" t="s">
        <v>36</v>
      </c>
      <c r="F26" s="73">
        <v>2480</v>
      </c>
      <c r="G26" s="9">
        <v>435.6</v>
      </c>
      <c r="H26" s="141">
        <f t="shared" si="0"/>
        <v>17.56451612903226</v>
      </c>
    </row>
    <row r="27" spans="1:8" ht="23.25" customHeight="1">
      <c r="A27" s="57" t="s">
        <v>56</v>
      </c>
      <c r="B27" s="45" t="s">
        <v>18</v>
      </c>
      <c r="C27" s="33" t="s">
        <v>126</v>
      </c>
      <c r="D27" s="33" t="s">
        <v>55</v>
      </c>
      <c r="E27" s="33" t="s">
        <v>36</v>
      </c>
      <c r="F27" s="73">
        <v>1450</v>
      </c>
      <c r="G27" s="9">
        <v>425.8</v>
      </c>
      <c r="H27" s="141">
        <f t="shared" si="0"/>
        <v>29.36551724137931</v>
      </c>
    </row>
    <row r="28" spans="1:8" ht="25.5" customHeight="1">
      <c r="A28" s="68" t="s">
        <v>198</v>
      </c>
      <c r="B28" s="47" t="s">
        <v>18</v>
      </c>
      <c r="C28" s="71" t="s">
        <v>127</v>
      </c>
      <c r="D28" s="71"/>
      <c r="E28" s="71" t="s">
        <v>36</v>
      </c>
      <c r="F28" s="70">
        <f>F29+F30</f>
        <v>1370</v>
      </c>
      <c r="G28" s="70">
        <f>G29+G30</f>
        <v>182.4</v>
      </c>
      <c r="H28" s="138">
        <f t="shared" si="0"/>
        <v>13.313868613138686</v>
      </c>
    </row>
    <row r="29" spans="1:8" ht="15" customHeight="1">
      <c r="A29" s="44" t="s">
        <v>65</v>
      </c>
      <c r="B29" s="45" t="s">
        <v>18</v>
      </c>
      <c r="C29" s="33" t="s">
        <v>127</v>
      </c>
      <c r="D29" s="33" t="s">
        <v>208</v>
      </c>
      <c r="E29" s="33" t="s">
        <v>36</v>
      </c>
      <c r="F29" s="73">
        <v>1000</v>
      </c>
      <c r="G29" s="30">
        <v>168.8</v>
      </c>
      <c r="H29" s="141">
        <f t="shared" si="0"/>
        <v>16.88</v>
      </c>
    </row>
    <row r="30" spans="1:8" ht="21" customHeight="1">
      <c r="A30" s="57" t="s">
        <v>56</v>
      </c>
      <c r="B30" s="45" t="s">
        <v>18</v>
      </c>
      <c r="C30" s="33" t="s">
        <v>127</v>
      </c>
      <c r="D30" s="33" t="s">
        <v>55</v>
      </c>
      <c r="E30" s="33" t="s">
        <v>36</v>
      </c>
      <c r="F30" s="73">
        <v>370</v>
      </c>
      <c r="G30" s="30">
        <v>13.6</v>
      </c>
      <c r="H30" s="141">
        <f t="shared" si="0"/>
        <v>3.6756756756756754</v>
      </c>
    </row>
    <row r="31" spans="1:8" ht="15" customHeight="1">
      <c r="A31" s="74" t="s">
        <v>189</v>
      </c>
      <c r="B31" s="75">
        <v>615</v>
      </c>
      <c r="C31" s="71" t="s">
        <v>117</v>
      </c>
      <c r="D31" s="71"/>
      <c r="E31" s="76" t="s">
        <v>36</v>
      </c>
      <c r="F31" s="77">
        <f>F32</f>
        <v>300</v>
      </c>
      <c r="G31" s="77">
        <f>G32</f>
        <v>73.5</v>
      </c>
      <c r="H31" s="138">
        <f t="shared" si="0"/>
        <v>24.5</v>
      </c>
    </row>
    <row r="32" spans="1:8" ht="24" customHeight="1">
      <c r="A32" s="68" t="s">
        <v>116</v>
      </c>
      <c r="B32" s="76" t="s">
        <v>18</v>
      </c>
      <c r="C32" s="63" t="s">
        <v>118</v>
      </c>
      <c r="D32" s="63"/>
      <c r="E32" s="76" t="s">
        <v>36</v>
      </c>
      <c r="F32" s="52">
        <f>F33</f>
        <v>300</v>
      </c>
      <c r="G32" s="52">
        <f>G33</f>
        <v>73.5</v>
      </c>
      <c r="H32" s="138">
        <f t="shared" si="0"/>
        <v>24.5</v>
      </c>
    </row>
    <row r="33" spans="1:8" ht="22.5" customHeight="1">
      <c r="A33" s="57" t="s">
        <v>56</v>
      </c>
      <c r="B33" s="45" t="s">
        <v>18</v>
      </c>
      <c r="C33" s="59" t="s">
        <v>118</v>
      </c>
      <c r="D33" s="59" t="s">
        <v>55</v>
      </c>
      <c r="E33" s="33" t="s">
        <v>36</v>
      </c>
      <c r="F33" s="79">
        <v>300</v>
      </c>
      <c r="G33" s="30">
        <v>73.5</v>
      </c>
      <c r="H33" s="141">
        <f t="shared" si="0"/>
        <v>24.5</v>
      </c>
    </row>
    <row r="34" spans="1:51" s="22" customFormat="1" ht="14.25" customHeight="1">
      <c r="A34" s="65" t="s">
        <v>169</v>
      </c>
      <c r="B34" s="29" t="s">
        <v>18</v>
      </c>
      <c r="C34" s="29" t="s">
        <v>168</v>
      </c>
      <c r="D34" s="154"/>
      <c r="E34" s="29" t="s">
        <v>73</v>
      </c>
      <c r="F34" s="80">
        <f>F35+F40+F44</f>
        <v>9570</v>
      </c>
      <c r="G34" s="80">
        <f>G35+G40+G44</f>
        <v>2699.2999999999997</v>
      </c>
      <c r="H34" s="138">
        <f t="shared" si="0"/>
        <v>28.205851619644722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8" ht="24.75" customHeight="1">
      <c r="A35" s="50" t="s">
        <v>200</v>
      </c>
      <c r="B35" s="81" t="s">
        <v>18</v>
      </c>
      <c r="C35" s="81" t="s">
        <v>182</v>
      </c>
      <c r="D35" s="61"/>
      <c r="E35" s="61" t="s">
        <v>32</v>
      </c>
      <c r="F35" s="52">
        <f>F36+F38</f>
        <v>1200</v>
      </c>
      <c r="G35" s="52">
        <f>G36+G38</f>
        <v>67.8</v>
      </c>
      <c r="H35" s="138">
        <f t="shared" si="0"/>
        <v>5.6499999999999995</v>
      </c>
    </row>
    <row r="36" spans="1:8" ht="13.5" customHeight="1">
      <c r="A36" s="82" t="s">
        <v>39</v>
      </c>
      <c r="B36" s="81" t="s">
        <v>18</v>
      </c>
      <c r="C36" s="84" t="s">
        <v>104</v>
      </c>
      <c r="D36" s="61"/>
      <c r="E36" s="61" t="s">
        <v>32</v>
      </c>
      <c r="F36" s="52">
        <v>950</v>
      </c>
      <c r="G36" s="146">
        <v>0</v>
      </c>
      <c r="H36" s="138">
        <f t="shared" si="0"/>
        <v>0</v>
      </c>
    </row>
    <row r="37" spans="1:8" ht="13.5" customHeight="1">
      <c r="A37" s="83" t="s">
        <v>69</v>
      </c>
      <c r="B37" s="58" t="s">
        <v>18</v>
      </c>
      <c r="C37" s="58" t="s">
        <v>104</v>
      </c>
      <c r="D37" s="6" t="s">
        <v>68</v>
      </c>
      <c r="E37" s="58" t="s">
        <v>32</v>
      </c>
      <c r="F37" s="56">
        <v>950</v>
      </c>
      <c r="G37" s="30">
        <v>0</v>
      </c>
      <c r="H37" s="141">
        <f t="shared" si="0"/>
        <v>0</v>
      </c>
    </row>
    <row r="38" spans="1:8" ht="17.25" customHeight="1">
      <c r="A38" s="82" t="s">
        <v>3</v>
      </c>
      <c r="B38" s="54" t="s">
        <v>18</v>
      </c>
      <c r="C38" s="54" t="s">
        <v>105</v>
      </c>
      <c r="D38" s="54"/>
      <c r="E38" s="54" t="s">
        <v>32</v>
      </c>
      <c r="F38" s="64">
        <v>250</v>
      </c>
      <c r="G38" s="146">
        <v>67.8</v>
      </c>
      <c r="H38" s="138">
        <f t="shared" si="0"/>
        <v>27.12</v>
      </c>
    </row>
    <row r="39" spans="1:8" ht="21.75" customHeight="1">
      <c r="A39" s="57" t="s">
        <v>56</v>
      </c>
      <c r="B39" s="58" t="s">
        <v>18</v>
      </c>
      <c r="C39" s="58" t="s">
        <v>105</v>
      </c>
      <c r="D39" s="58" t="s">
        <v>55</v>
      </c>
      <c r="E39" s="58" t="s">
        <v>32</v>
      </c>
      <c r="F39" s="8">
        <v>250</v>
      </c>
      <c r="G39" s="30">
        <v>67.8</v>
      </c>
      <c r="H39" s="141">
        <f t="shared" si="0"/>
        <v>27.12</v>
      </c>
    </row>
    <row r="40" spans="1:8" ht="13.5">
      <c r="A40" s="50" t="s">
        <v>4</v>
      </c>
      <c r="B40" s="62" t="s">
        <v>18</v>
      </c>
      <c r="C40" s="62" t="s">
        <v>182</v>
      </c>
      <c r="D40" s="84"/>
      <c r="E40" s="84" t="s">
        <v>33</v>
      </c>
      <c r="F40" s="64">
        <f>F41</f>
        <v>1400</v>
      </c>
      <c r="G40" s="64">
        <f>G41</f>
        <v>236.3</v>
      </c>
      <c r="H40" s="138">
        <f t="shared" si="0"/>
        <v>16.87857142857143</v>
      </c>
    </row>
    <row r="41" spans="1:8" ht="15.75" customHeight="1">
      <c r="A41" s="82" t="s">
        <v>183</v>
      </c>
      <c r="B41" s="62" t="s">
        <v>18</v>
      </c>
      <c r="C41" s="84" t="s">
        <v>106</v>
      </c>
      <c r="D41" s="54"/>
      <c r="E41" s="84" t="s">
        <v>33</v>
      </c>
      <c r="F41" s="64">
        <f>SUM(F42:F43)</f>
        <v>1400</v>
      </c>
      <c r="G41" s="64">
        <f>SUM(G42:G43)</f>
        <v>236.3</v>
      </c>
      <c r="H41" s="138">
        <f t="shared" si="0"/>
        <v>16.87857142857143</v>
      </c>
    </row>
    <row r="42" spans="1:8" ht="15" customHeight="1">
      <c r="A42" s="83" t="s">
        <v>69</v>
      </c>
      <c r="B42" s="58" t="s">
        <v>18</v>
      </c>
      <c r="C42" s="58" t="s">
        <v>106</v>
      </c>
      <c r="D42" s="58" t="s">
        <v>68</v>
      </c>
      <c r="E42" s="58" t="s">
        <v>33</v>
      </c>
      <c r="F42" s="8">
        <v>800</v>
      </c>
      <c r="G42" s="30">
        <v>0</v>
      </c>
      <c r="H42" s="141">
        <f t="shared" si="0"/>
        <v>0</v>
      </c>
    </row>
    <row r="43" spans="1:8" ht="21.75" customHeight="1">
      <c r="A43" s="57" t="s">
        <v>56</v>
      </c>
      <c r="B43" s="58" t="s">
        <v>18</v>
      </c>
      <c r="C43" s="58" t="s">
        <v>106</v>
      </c>
      <c r="D43" s="58" t="s">
        <v>55</v>
      </c>
      <c r="E43" s="58" t="s">
        <v>33</v>
      </c>
      <c r="F43" s="8">
        <v>600</v>
      </c>
      <c r="G43" s="30">
        <v>236.3</v>
      </c>
      <c r="H43" s="141">
        <f t="shared" si="0"/>
        <v>39.38333333333334</v>
      </c>
    </row>
    <row r="44" spans="1:8" ht="23.25" customHeight="1">
      <c r="A44" s="50" t="s">
        <v>167</v>
      </c>
      <c r="B44" s="62" t="s">
        <v>18</v>
      </c>
      <c r="C44" s="62" t="s">
        <v>170</v>
      </c>
      <c r="D44" s="84"/>
      <c r="E44" s="84" t="s">
        <v>34</v>
      </c>
      <c r="F44" s="64">
        <f>F45+F47+F49+F51</f>
        <v>6970</v>
      </c>
      <c r="G44" s="64">
        <f>G45+G47+G49+G51</f>
        <v>2395.2</v>
      </c>
      <c r="H44" s="138">
        <f t="shared" si="0"/>
        <v>34.364418938307026</v>
      </c>
    </row>
    <row r="45" spans="1:8" ht="13.5" customHeight="1">
      <c r="A45" s="85" t="s">
        <v>5</v>
      </c>
      <c r="B45" s="62" t="s">
        <v>18</v>
      </c>
      <c r="C45" s="84" t="s">
        <v>107</v>
      </c>
      <c r="D45" s="84"/>
      <c r="E45" s="84" t="s">
        <v>34</v>
      </c>
      <c r="F45" s="86">
        <v>2200</v>
      </c>
      <c r="G45" s="146">
        <v>1763.6</v>
      </c>
      <c r="H45" s="138">
        <f t="shared" si="0"/>
        <v>80.16363636363636</v>
      </c>
    </row>
    <row r="46" spans="1:8" ht="22.5" customHeight="1">
      <c r="A46" s="57" t="s">
        <v>56</v>
      </c>
      <c r="B46" s="58" t="s">
        <v>18</v>
      </c>
      <c r="C46" s="58" t="s">
        <v>107</v>
      </c>
      <c r="D46" s="58" t="s">
        <v>55</v>
      </c>
      <c r="E46" s="58" t="s">
        <v>34</v>
      </c>
      <c r="F46" s="87">
        <v>2200</v>
      </c>
      <c r="G46" s="30">
        <v>1763.6</v>
      </c>
      <c r="H46" s="141">
        <f t="shared" si="0"/>
        <v>80.16363636363636</v>
      </c>
    </row>
    <row r="47" spans="1:8" ht="14.25" customHeight="1">
      <c r="A47" s="60" t="s">
        <v>8</v>
      </c>
      <c r="B47" s="62" t="s">
        <v>18</v>
      </c>
      <c r="C47" s="84" t="s">
        <v>109</v>
      </c>
      <c r="D47" s="84"/>
      <c r="E47" s="84" t="s">
        <v>34</v>
      </c>
      <c r="F47" s="64">
        <v>1390</v>
      </c>
      <c r="G47" s="146">
        <f>G48</f>
        <v>221.8</v>
      </c>
      <c r="H47" s="138">
        <f t="shared" si="0"/>
        <v>15.956834532374101</v>
      </c>
    </row>
    <row r="48" spans="1:8" ht="24" customHeight="1">
      <c r="A48" s="57" t="s">
        <v>56</v>
      </c>
      <c r="B48" s="58" t="s">
        <v>18</v>
      </c>
      <c r="C48" s="58" t="s">
        <v>109</v>
      </c>
      <c r="D48" s="58" t="s">
        <v>55</v>
      </c>
      <c r="E48" s="58" t="s">
        <v>34</v>
      </c>
      <c r="F48" s="8">
        <v>1390</v>
      </c>
      <c r="G48" s="30">
        <v>221.8</v>
      </c>
      <c r="H48" s="141">
        <f t="shared" si="0"/>
        <v>15.956834532374101</v>
      </c>
    </row>
    <row r="49" spans="1:8" ht="23.25" customHeight="1">
      <c r="A49" s="60" t="s">
        <v>59</v>
      </c>
      <c r="B49" s="62" t="s">
        <v>18</v>
      </c>
      <c r="C49" s="84" t="s">
        <v>110</v>
      </c>
      <c r="D49" s="54"/>
      <c r="E49" s="84" t="s">
        <v>34</v>
      </c>
      <c r="F49" s="64">
        <f>SUM(F50:F50)</f>
        <v>3050</v>
      </c>
      <c r="G49" s="64">
        <f>SUM(G50:G50)</f>
        <v>409.8</v>
      </c>
      <c r="H49" s="138">
        <f t="shared" si="0"/>
        <v>13.436065573770492</v>
      </c>
    </row>
    <row r="50" spans="1:8" ht="24" customHeight="1">
      <c r="A50" s="57" t="s">
        <v>56</v>
      </c>
      <c r="B50" s="58" t="s">
        <v>18</v>
      </c>
      <c r="C50" s="58" t="s">
        <v>110</v>
      </c>
      <c r="D50" s="58" t="s">
        <v>55</v>
      </c>
      <c r="E50" s="58" t="s">
        <v>34</v>
      </c>
      <c r="F50" s="8">
        <v>3050</v>
      </c>
      <c r="G50" s="30">
        <v>409.8</v>
      </c>
      <c r="H50" s="141">
        <f t="shared" si="0"/>
        <v>13.436065573770492</v>
      </c>
    </row>
    <row r="51" spans="1:8" ht="24" customHeight="1">
      <c r="A51" s="85" t="s">
        <v>53</v>
      </c>
      <c r="B51" s="62" t="s">
        <v>18</v>
      </c>
      <c r="C51" s="84" t="s">
        <v>95</v>
      </c>
      <c r="D51" s="84"/>
      <c r="E51" s="84"/>
      <c r="F51" s="64">
        <f>F52+F53+F54</f>
        <v>330</v>
      </c>
      <c r="G51" s="64">
        <f>G52</f>
        <v>0</v>
      </c>
      <c r="H51" s="138">
        <f t="shared" si="0"/>
        <v>0</v>
      </c>
    </row>
    <row r="52" spans="1:8" ht="24">
      <c r="A52" s="57" t="s">
        <v>56</v>
      </c>
      <c r="B52" s="88" t="s">
        <v>18</v>
      </c>
      <c r="C52" s="58" t="s">
        <v>95</v>
      </c>
      <c r="D52" s="58" t="s">
        <v>55</v>
      </c>
      <c r="E52" s="58" t="s">
        <v>27</v>
      </c>
      <c r="F52" s="8">
        <v>30</v>
      </c>
      <c r="G52" s="140">
        <v>0</v>
      </c>
      <c r="H52" s="141">
        <f t="shared" si="0"/>
        <v>0</v>
      </c>
    </row>
    <row r="53" spans="1:8" ht="24" customHeight="1">
      <c r="A53" s="57" t="s">
        <v>56</v>
      </c>
      <c r="B53" s="88" t="s">
        <v>18</v>
      </c>
      <c r="C53" s="58" t="s">
        <v>95</v>
      </c>
      <c r="D53" s="58" t="s">
        <v>55</v>
      </c>
      <c r="E53" s="58" t="s">
        <v>43</v>
      </c>
      <c r="F53" s="89">
        <v>270</v>
      </c>
      <c r="G53" s="140">
        <v>0</v>
      </c>
      <c r="H53" s="141">
        <f t="shared" si="0"/>
        <v>0</v>
      </c>
    </row>
    <row r="54" spans="1:8" ht="23.25" customHeight="1">
      <c r="A54" s="57" t="s">
        <v>56</v>
      </c>
      <c r="B54" s="88" t="s">
        <v>18</v>
      </c>
      <c r="C54" s="58" t="s">
        <v>111</v>
      </c>
      <c r="D54" s="58" t="s">
        <v>55</v>
      </c>
      <c r="E54" s="58" t="s">
        <v>34</v>
      </c>
      <c r="F54" s="8">
        <v>30</v>
      </c>
      <c r="G54" s="140">
        <v>0</v>
      </c>
      <c r="H54" s="141">
        <f t="shared" si="0"/>
        <v>0</v>
      </c>
    </row>
    <row r="55" spans="1:51" s="22" customFormat="1" ht="24" customHeight="1">
      <c r="A55" s="68" t="s">
        <v>203</v>
      </c>
      <c r="B55" s="62" t="s">
        <v>18</v>
      </c>
      <c r="C55" s="62" t="s">
        <v>162</v>
      </c>
      <c r="D55" s="84"/>
      <c r="E55" s="62" t="s">
        <v>25</v>
      </c>
      <c r="F55" s="90">
        <f>F56+F59+F62</f>
        <v>240</v>
      </c>
      <c r="G55" s="90">
        <f>G56+G59+G62</f>
        <v>0</v>
      </c>
      <c r="H55" s="138">
        <f t="shared" si="0"/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22" customFormat="1" ht="15" customHeight="1">
      <c r="A56" s="147" t="s">
        <v>166</v>
      </c>
      <c r="B56" s="62" t="s">
        <v>18</v>
      </c>
      <c r="C56" s="84" t="s">
        <v>171</v>
      </c>
      <c r="D56" s="84"/>
      <c r="E56" s="84" t="s">
        <v>38</v>
      </c>
      <c r="F56" s="64">
        <v>20</v>
      </c>
      <c r="G56" s="139">
        <v>0</v>
      </c>
      <c r="H56" s="138">
        <f t="shared" si="0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22" customFormat="1" ht="24.75" customHeight="1">
      <c r="A57" s="68" t="s">
        <v>172</v>
      </c>
      <c r="B57" s="91" t="s">
        <v>18</v>
      </c>
      <c r="C57" s="84" t="s">
        <v>96</v>
      </c>
      <c r="D57" s="84"/>
      <c r="E57" s="84" t="s">
        <v>38</v>
      </c>
      <c r="F57" s="64">
        <f>F58</f>
        <v>20</v>
      </c>
      <c r="G57" s="139">
        <v>0</v>
      </c>
      <c r="H57" s="138">
        <f t="shared" si="0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22" customFormat="1" ht="22.5" customHeight="1">
      <c r="A58" s="57" t="s">
        <v>56</v>
      </c>
      <c r="B58" s="88" t="s">
        <v>18</v>
      </c>
      <c r="C58" s="58" t="s">
        <v>96</v>
      </c>
      <c r="D58" s="58" t="s">
        <v>55</v>
      </c>
      <c r="E58" s="58" t="s">
        <v>38</v>
      </c>
      <c r="F58" s="8">
        <v>20</v>
      </c>
      <c r="G58" s="140">
        <v>0</v>
      </c>
      <c r="H58" s="141">
        <f t="shared" si="0"/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8" ht="34.5" customHeight="1">
      <c r="A59" s="92" t="s">
        <v>161</v>
      </c>
      <c r="B59" s="93" t="s">
        <v>18</v>
      </c>
      <c r="C59" s="62" t="s">
        <v>163</v>
      </c>
      <c r="D59" s="84"/>
      <c r="E59" s="84" t="s">
        <v>26</v>
      </c>
      <c r="F59" s="64">
        <f>F60</f>
        <v>120</v>
      </c>
      <c r="G59" s="139">
        <v>0</v>
      </c>
      <c r="H59" s="138">
        <f t="shared" si="0"/>
        <v>0</v>
      </c>
    </row>
    <row r="60" spans="1:8" ht="22.5" customHeight="1">
      <c r="A60" s="94" t="s">
        <v>10</v>
      </c>
      <c r="B60" s="91" t="s">
        <v>18</v>
      </c>
      <c r="C60" s="84" t="s">
        <v>165</v>
      </c>
      <c r="D60" s="84"/>
      <c r="E60" s="84" t="s">
        <v>26</v>
      </c>
      <c r="F60" s="64">
        <v>120</v>
      </c>
      <c r="G60" s="139">
        <v>0</v>
      </c>
      <c r="H60" s="138">
        <f>G60/F60*100</f>
        <v>0</v>
      </c>
    </row>
    <row r="61" spans="1:8" ht="22.5" customHeight="1">
      <c r="A61" s="57" t="s">
        <v>56</v>
      </c>
      <c r="B61" s="88" t="s">
        <v>18</v>
      </c>
      <c r="C61" s="58" t="s">
        <v>164</v>
      </c>
      <c r="D61" s="58" t="s">
        <v>55</v>
      </c>
      <c r="E61" s="58" t="s">
        <v>26</v>
      </c>
      <c r="F61" s="8">
        <v>120</v>
      </c>
      <c r="G61" s="140">
        <v>0</v>
      </c>
      <c r="H61" s="141">
        <f>G61/F61*100</f>
        <v>0</v>
      </c>
    </row>
    <row r="62" spans="1:8" ht="35.25" customHeight="1">
      <c r="A62" s="95" t="s">
        <v>54</v>
      </c>
      <c r="B62" s="62" t="s">
        <v>18</v>
      </c>
      <c r="C62" s="84" t="s">
        <v>94</v>
      </c>
      <c r="D62" s="84"/>
      <c r="E62" s="84" t="s">
        <v>27</v>
      </c>
      <c r="F62" s="64">
        <v>100</v>
      </c>
      <c r="G62" s="139">
        <v>0</v>
      </c>
      <c r="H62" s="138">
        <f t="shared" si="0"/>
        <v>0</v>
      </c>
    </row>
    <row r="63" spans="1:8" ht="21" customHeight="1">
      <c r="A63" s="57" t="s">
        <v>56</v>
      </c>
      <c r="B63" s="28" t="s">
        <v>18</v>
      </c>
      <c r="C63" s="58" t="s">
        <v>94</v>
      </c>
      <c r="D63" s="58" t="s">
        <v>55</v>
      </c>
      <c r="E63" s="58" t="s">
        <v>27</v>
      </c>
      <c r="F63" s="8">
        <v>100</v>
      </c>
      <c r="G63" s="140">
        <v>0</v>
      </c>
      <c r="H63" s="141">
        <f t="shared" si="0"/>
        <v>0</v>
      </c>
    </row>
    <row r="64" spans="1:51" s="22" customFormat="1" ht="14.25" customHeight="1">
      <c r="A64" s="23" t="s">
        <v>173</v>
      </c>
      <c r="B64" s="24" t="s">
        <v>18</v>
      </c>
      <c r="C64" s="26" t="s">
        <v>174</v>
      </c>
      <c r="D64" s="59"/>
      <c r="E64" s="25" t="s">
        <v>72</v>
      </c>
      <c r="F64" s="96">
        <f>F65+F68+F73+F72</f>
        <v>9013.2</v>
      </c>
      <c r="G64" s="96">
        <f>G65+G68+G73+G72</f>
        <v>65</v>
      </c>
      <c r="H64" s="138">
        <f t="shared" si="0"/>
        <v>0.7211645142679625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8" ht="14.25" customHeight="1">
      <c r="A65" s="97" t="s">
        <v>179</v>
      </c>
      <c r="B65" s="61" t="s">
        <v>18</v>
      </c>
      <c r="C65" s="98" t="s">
        <v>180</v>
      </c>
      <c r="D65" s="55"/>
      <c r="E65" s="63" t="s">
        <v>30</v>
      </c>
      <c r="F65" s="99">
        <f>F66</f>
        <v>500</v>
      </c>
      <c r="G65" s="99">
        <f>G66</f>
        <v>65</v>
      </c>
      <c r="H65" s="138">
        <f t="shared" si="0"/>
        <v>13</v>
      </c>
    </row>
    <row r="66" spans="1:8" ht="22.5" customHeight="1">
      <c r="A66" s="100" t="s">
        <v>44</v>
      </c>
      <c r="B66" s="61" t="s">
        <v>18</v>
      </c>
      <c r="C66" s="101" t="s">
        <v>100</v>
      </c>
      <c r="D66" s="63"/>
      <c r="E66" s="63" t="s">
        <v>30</v>
      </c>
      <c r="F66" s="103">
        <f>F67</f>
        <v>500</v>
      </c>
      <c r="G66" s="103">
        <f>G67</f>
        <v>65</v>
      </c>
      <c r="H66" s="138">
        <f t="shared" si="0"/>
        <v>13</v>
      </c>
    </row>
    <row r="67" spans="1:8" ht="22.5" customHeight="1">
      <c r="A67" s="57" t="s">
        <v>56</v>
      </c>
      <c r="B67" s="6" t="s">
        <v>18</v>
      </c>
      <c r="C67" s="104" t="s">
        <v>100</v>
      </c>
      <c r="D67" s="59" t="s">
        <v>55</v>
      </c>
      <c r="E67" s="59" t="s">
        <v>30</v>
      </c>
      <c r="F67" s="105">
        <v>500</v>
      </c>
      <c r="G67" s="30">
        <v>65</v>
      </c>
      <c r="H67" s="141">
        <f t="shared" si="0"/>
        <v>13</v>
      </c>
    </row>
    <row r="68" spans="1:8" ht="14.25" customHeight="1">
      <c r="A68" s="50" t="s">
        <v>175</v>
      </c>
      <c r="B68" s="106" t="s">
        <v>18</v>
      </c>
      <c r="C68" s="72" t="s">
        <v>176</v>
      </c>
      <c r="D68" s="71"/>
      <c r="E68" s="107" t="s">
        <v>29</v>
      </c>
      <c r="F68" s="77">
        <f>F69</f>
        <v>20</v>
      </c>
      <c r="G68" s="139">
        <v>0</v>
      </c>
      <c r="H68" s="138">
        <f t="shared" si="0"/>
        <v>0</v>
      </c>
    </row>
    <row r="69" spans="1:8" ht="25.5" customHeight="1">
      <c r="A69" s="132" t="s">
        <v>14</v>
      </c>
      <c r="B69" s="106" t="s">
        <v>18</v>
      </c>
      <c r="C69" s="71" t="s">
        <v>97</v>
      </c>
      <c r="D69" s="71"/>
      <c r="E69" s="107" t="s">
        <v>29</v>
      </c>
      <c r="F69" s="27">
        <v>20</v>
      </c>
      <c r="G69" s="139">
        <v>0</v>
      </c>
      <c r="H69" s="138">
        <f t="shared" si="0"/>
        <v>0</v>
      </c>
    </row>
    <row r="70" spans="1:8" ht="24" customHeight="1">
      <c r="A70" s="57" t="s">
        <v>56</v>
      </c>
      <c r="B70" s="108" t="s">
        <v>18</v>
      </c>
      <c r="C70" s="33" t="s">
        <v>97</v>
      </c>
      <c r="D70" s="33" t="s">
        <v>55</v>
      </c>
      <c r="E70" s="109" t="s">
        <v>29</v>
      </c>
      <c r="F70" s="89">
        <v>20</v>
      </c>
      <c r="G70" s="140">
        <v>0</v>
      </c>
      <c r="H70" s="141">
        <f t="shared" si="0"/>
        <v>0</v>
      </c>
    </row>
    <row r="71" spans="1:8" ht="24" customHeight="1">
      <c r="A71" s="60" t="s">
        <v>181</v>
      </c>
      <c r="B71" s="63" t="s">
        <v>18</v>
      </c>
      <c r="C71" s="98" t="s">
        <v>103</v>
      </c>
      <c r="D71" s="63"/>
      <c r="E71" s="63" t="s">
        <v>31</v>
      </c>
      <c r="F71" s="99">
        <f>F72</f>
        <v>10</v>
      </c>
      <c r="G71" s="139">
        <v>0</v>
      </c>
      <c r="H71" s="138">
        <f t="shared" si="0"/>
        <v>0</v>
      </c>
    </row>
    <row r="72" spans="1:8" ht="17.25" customHeight="1">
      <c r="A72" s="57" t="s">
        <v>58</v>
      </c>
      <c r="B72" s="6" t="s">
        <v>18</v>
      </c>
      <c r="C72" s="110" t="s">
        <v>103</v>
      </c>
      <c r="D72" s="59" t="s">
        <v>57</v>
      </c>
      <c r="E72" s="59" t="s">
        <v>31</v>
      </c>
      <c r="F72" s="111">
        <v>10</v>
      </c>
      <c r="G72" s="140">
        <v>0</v>
      </c>
      <c r="H72" s="141">
        <f t="shared" si="0"/>
        <v>0</v>
      </c>
    </row>
    <row r="73" spans="1:8" ht="13.5" customHeight="1">
      <c r="A73" s="68" t="s">
        <v>206</v>
      </c>
      <c r="B73" s="63" t="s">
        <v>18</v>
      </c>
      <c r="C73" s="71" t="s">
        <v>177</v>
      </c>
      <c r="D73" s="71"/>
      <c r="E73" s="63" t="s">
        <v>43</v>
      </c>
      <c r="F73" s="77">
        <f>F74+F76</f>
        <v>8483.2</v>
      </c>
      <c r="G73" s="77">
        <f>G74+G76</f>
        <v>0</v>
      </c>
      <c r="H73" s="138">
        <f t="shared" si="0"/>
        <v>0</v>
      </c>
    </row>
    <row r="74" spans="1:8" ht="22.5" customHeight="1">
      <c r="A74" s="115" t="s">
        <v>178</v>
      </c>
      <c r="B74" s="91" t="s">
        <v>18</v>
      </c>
      <c r="C74" s="71" t="s">
        <v>98</v>
      </c>
      <c r="D74" s="71"/>
      <c r="E74" s="107" t="s">
        <v>43</v>
      </c>
      <c r="F74" s="27">
        <v>4583.2</v>
      </c>
      <c r="G74" s="139">
        <v>0</v>
      </c>
      <c r="H74" s="138">
        <f t="shared" si="0"/>
        <v>0</v>
      </c>
    </row>
    <row r="75" spans="1:8" ht="21" customHeight="1">
      <c r="A75" s="57" t="s">
        <v>56</v>
      </c>
      <c r="B75" s="88" t="s">
        <v>18</v>
      </c>
      <c r="C75" s="33" t="s">
        <v>98</v>
      </c>
      <c r="D75" s="33" t="s">
        <v>55</v>
      </c>
      <c r="E75" s="109" t="s">
        <v>43</v>
      </c>
      <c r="F75" s="89">
        <v>4583.2</v>
      </c>
      <c r="G75" s="140">
        <v>0</v>
      </c>
      <c r="H75" s="141">
        <f aca="true" t="shared" si="1" ref="H75:H135">G75/F75*100</f>
        <v>0</v>
      </c>
    </row>
    <row r="76" spans="1:8" ht="31.5" customHeight="1">
      <c r="A76" s="60" t="s">
        <v>201</v>
      </c>
      <c r="B76" s="91" t="s">
        <v>18</v>
      </c>
      <c r="C76" s="71" t="s">
        <v>99</v>
      </c>
      <c r="D76" s="71"/>
      <c r="E76" s="107" t="s">
        <v>43</v>
      </c>
      <c r="F76" s="77">
        <f>F77</f>
        <v>3900</v>
      </c>
      <c r="G76" s="77">
        <f>G77</f>
        <v>0</v>
      </c>
      <c r="H76" s="138">
        <f t="shared" si="1"/>
        <v>0</v>
      </c>
    </row>
    <row r="77" spans="1:8" ht="23.25" customHeight="1">
      <c r="A77" s="57" t="s">
        <v>56</v>
      </c>
      <c r="B77" s="88" t="s">
        <v>18</v>
      </c>
      <c r="C77" s="33" t="s">
        <v>99</v>
      </c>
      <c r="D77" s="33" t="s">
        <v>55</v>
      </c>
      <c r="E77" s="109" t="s">
        <v>43</v>
      </c>
      <c r="F77" s="89">
        <v>3900</v>
      </c>
      <c r="G77" s="140">
        <v>0</v>
      </c>
      <c r="H77" s="141">
        <f t="shared" si="1"/>
        <v>0</v>
      </c>
    </row>
    <row r="78" spans="1:51" s="22" customFormat="1" ht="22.5" customHeight="1">
      <c r="A78" s="112" t="s">
        <v>156</v>
      </c>
      <c r="B78" s="5" t="s">
        <v>18</v>
      </c>
      <c r="C78" s="5" t="s">
        <v>157</v>
      </c>
      <c r="D78" s="113"/>
      <c r="E78" s="5" t="s">
        <v>37</v>
      </c>
      <c r="F78" s="7">
        <f aca="true" t="shared" si="2" ref="F78:G80">F79</f>
        <v>175</v>
      </c>
      <c r="G78" s="103">
        <f t="shared" si="2"/>
        <v>0</v>
      </c>
      <c r="H78" s="138">
        <f t="shared" si="1"/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40" customFormat="1" ht="15" customHeight="1">
      <c r="A79" s="60" t="s">
        <v>158</v>
      </c>
      <c r="B79" s="51" t="s">
        <v>18</v>
      </c>
      <c r="C79" s="51" t="s">
        <v>159</v>
      </c>
      <c r="D79" s="76"/>
      <c r="E79" s="51" t="s">
        <v>37</v>
      </c>
      <c r="F79" s="103">
        <f>F80</f>
        <v>175</v>
      </c>
      <c r="G79" s="103">
        <f t="shared" si="2"/>
        <v>0</v>
      </c>
      <c r="H79" s="138">
        <f t="shared" si="1"/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8" ht="23.25">
      <c r="A80" s="60" t="s">
        <v>60</v>
      </c>
      <c r="B80" s="76" t="s">
        <v>18</v>
      </c>
      <c r="C80" s="76" t="s">
        <v>155</v>
      </c>
      <c r="D80" s="76"/>
      <c r="E80" s="76" t="s">
        <v>37</v>
      </c>
      <c r="F80" s="103">
        <f>F81+F82</f>
        <v>175</v>
      </c>
      <c r="G80" s="103">
        <f t="shared" si="2"/>
        <v>0</v>
      </c>
      <c r="H80" s="138">
        <f t="shared" si="1"/>
        <v>0</v>
      </c>
    </row>
    <row r="81" spans="1:8" ht="24">
      <c r="A81" s="57" t="s">
        <v>56</v>
      </c>
      <c r="B81" s="113" t="s">
        <v>18</v>
      </c>
      <c r="C81" s="113" t="s">
        <v>155</v>
      </c>
      <c r="D81" s="113" t="s">
        <v>55</v>
      </c>
      <c r="E81" s="113" t="s">
        <v>37</v>
      </c>
      <c r="F81" s="105">
        <v>15</v>
      </c>
      <c r="G81" s="140">
        <v>0</v>
      </c>
      <c r="H81" s="141">
        <f t="shared" si="1"/>
        <v>0</v>
      </c>
    </row>
    <row r="82" spans="1:8" ht="24">
      <c r="A82" s="57" t="s">
        <v>56</v>
      </c>
      <c r="B82" s="113" t="s">
        <v>18</v>
      </c>
      <c r="C82" s="113" t="s">
        <v>155</v>
      </c>
      <c r="D82" s="113" t="s">
        <v>55</v>
      </c>
      <c r="E82" s="113" t="s">
        <v>34</v>
      </c>
      <c r="F82" s="37">
        <v>160</v>
      </c>
      <c r="G82" s="30">
        <v>0</v>
      </c>
      <c r="H82" s="141">
        <f t="shared" si="1"/>
        <v>0</v>
      </c>
    </row>
    <row r="83" spans="1:8" ht="15.75" customHeight="1">
      <c r="A83" s="116" t="s">
        <v>184</v>
      </c>
      <c r="B83" s="117" t="s">
        <v>18</v>
      </c>
      <c r="C83" s="118" t="s">
        <v>185</v>
      </c>
      <c r="D83" s="119"/>
      <c r="E83" s="119" t="s">
        <v>35</v>
      </c>
      <c r="F83" s="35">
        <f>F84</f>
        <v>154</v>
      </c>
      <c r="G83" s="35">
        <f>G84</f>
        <v>0</v>
      </c>
      <c r="H83" s="138">
        <f t="shared" si="1"/>
        <v>0</v>
      </c>
    </row>
    <row r="84" spans="1:8" ht="13.5" customHeight="1">
      <c r="A84" s="85" t="s">
        <v>204</v>
      </c>
      <c r="B84" s="81" t="s">
        <v>18</v>
      </c>
      <c r="C84" s="102" t="s">
        <v>186</v>
      </c>
      <c r="D84" s="63"/>
      <c r="E84" s="63" t="s">
        <v>35</v>
      </c>
      <c r="F84" s="52">
        <f>F85</f>
        <v>154</v>
      </c>
      <c r="G84" s="35">
        <f>G85</f>
        <v>0</v>
      </c>
      <c r="H84" s="138">
        <f t="shared" si="1"/>
        <v>0</v>
      </c>
    </row>
    <row r="85" spans="1:8" ht="15" customHeight="1">
      <c r="A85" s="85" t="s">
        <v>11</v>
      </c>
      <c r="B85" s="84" t="s">
        <v>18</v>
      </c>
      <c r="C85" s="63" t="s">
        <v>112</v>
      </c>
      <c r="D85" s="63"/>
      <c r="E85" s="63" t="s">
        <v>35</v>
      </c>
      <c r="F85" s="35">
        <v>154</v>
      </c>
      <c r="G85" s="139">
        <v>0</v>
      </c>
      <c r="H85" s="138">
        <f t="shared" si="1"/>
        <v>0</v>
      </c>
    </row>
    <row r="86" spans="1:8" ht="22.5" customHeight="1">
      <c r="A86" s="57" t="s">
        <v>56</v>
      </c>
      <c r="B86" s="58" t="s">
        <v>18</v>
      </c>
      <c r="C86" s="59" t="s">
        <v>112</v>
      </c>
      <c r="D86" s="59" t="s">
        <v>55</v>
      </c>
      <c r="E86" s="59" t="s">
        <v>35</v>
      </c>
      <c r="F86" s="79">
        <v>154</v>
      </c>
      <c r="G86" s="140">
        <v>0</v>
      </c>
      <c r="H86" s="141">
        <f t="shared" si="1"/>
        <v>0</v>
      </c>
    </row>
    <row r="87" spans="1:8" ht="14.25" customHeight="1">
      <c r="A87" s="14" t="s">
        <v>130</v>
      </c>
      <c r="B87" s="5" t="s">
        <v>18</v>
      </c>
      <c r="C87" s="5" t="s">
        <v>137</v>
      </c>
      <c r="D87" s="21"/>
      <c r="E87" s="21" t="s">
        <v>71</v>
      </c>
      <c r="F87" s="7">
        <f>F88+F93</f>
        <v>9905.9</v>
      </c>
      <c r="G87" s="7">
        <f>G88+G93</f>
        <v>2189.7</v>
      </c>
      <c r="H87" s="138">
        <f t="shared" si="1"/>
        <v>22.105008126470082</v>
      </c>
    </row>
    <row r="88" spans="1:8" ht="25.5" customHeight="1">
      <c r="A88" s="120" t="s">
        <v>134</v>
      </c>
      <c r="B88" s="51" t="s">
        <v>18</v>
      </c>
      <c r="C88" s="51" t="s">
        <v>115</v>
      </c>
      <c r="D88" s="78"/>
      <c r="E88" s="76" t="s">
        <v>20</v>
      </c>
      <c r="F88" s="103">
        <f>F89+F91</f>
        <v>6970</v>
      </c>
      <c r="G88" s="103">
        <f>G89+G91</f>
        <v>1329</v>
      </c>
      <c r="H88" s="138">
        <f t="shared" si="1"/>
        <v>19.067431850789095</v>
      </c>
    </row>
    <row r="89" spans="1:8" ht="21.75" customHeight="1">
      <c r="A89" s="125" t="s">
        <v>135</v>
      </c>
      <c r="B89" s="51" t="s">
        <v>18</v>
      </c>
      <c r="C89" s="76" t="s">
        <v>77</v>
      </c>
      <c r="D89" s="76"/>
      <c r="E89" s="76" t="s">
        <v>20</v>
      </c>
      <c r="F89" s="7">
        <v>5860</v>
      </c>
      <c r="G89" s="146">
        <v>1108.2</v>
      </c>
      <c r="H89" s="138">
        <f t="shared" si="1"/>
        <v>18.911262798634812</v>
      </c>
    </row>
    <row r="90" spans="1:8" ht="23.25" customHeight="1">
      <c r="A90" s="16" t="s">
        <v>136</v>
      </c>
      <c r="B90" s="36" t="s">
        <v>18</v>
      </c>
      <c r="C90" s="113" t="s">
        <v>77</v>
      </c>
      <c r="D90" s="113" t="s">
        <v>138</v>
      </c>
      <c r="E90" s="113" t="s">
        <v>20</v>
      </c>
      <c r="F90" s="105">
        <v>5860</v>
      </c>
      <c r="G90" s="30">
        <v>1108.2</v>
      </c>
      <c r="H90" s="141">
        <f t="shared" si="1"/>
        <v>18.911262798634812</v>
      </c>
    </row>
    <row r="91" spans="1:8" ht="22.5" customHeight="1">
      <c r="A91" s="125" t="s">
        <v>139</v>
      </c>
      <c r="B91" s="123" t="s">
        <v>18</v>
      </c>
      <c r="C91" s="133" t="s">
        <v>79</v>
      </c>
      <c r="D91" s="133"/>
      <c r="E91" s="133" t="s">
        <v>20</v>
      </c>
      <c r="F91" s="7">
        <v>1110</v>
      </c>
      <c r="G91" s="146">
        <v>220.8</v>
      </c>
      <c r="H91" s="138">
        <f t="shared" si="1"/>
        <v>19.891891891891895</v>
      </c>
    </row>
    <row r="92" spans="1:8" ht="22.5" customHeight="1">
      <c r="A92" s="16" t="s">
        <v>136</v>
      </c>
      <c r="B92" s="121" t="s">
        <v>18</v>
      </c>
      <c r="C92" s="122" t="s">
        <v>79</v>
      </c>
      <c r="D92" s="122" t="s">
        <v>138</v>
      </c>
      <c r="E92" s="122" t="s">
        <v>20</v>
      </c>
      <c r="F92" s="105">
        <v>1110</v>
      </c>
      <c r="G92" s="30">
        <v>220.8</v>
      </c>
      <c r="H92" s="141">
        <f t="shared" si="1"/>
        <v>19.891891891891895</v>
      </c>
    </row>
    <row r="93" spans="1:8" ht="15.75" customHeight="1">
      <c r="A93" s="120" t="s">
        <v>131</v>
      </c>
      <c r="B93" s="123" t="s">
        <v>18</v>
      </c>
      <c r="C93" s="123" t="s">
        <v>141</v>
      </c>
      <c r="D93" s="133"/>
      <c r="E93" s="123"/>
      <c r="F93" s="103">
        <f>F94+F97+F99</f>
        <v>2935.9</v>
      </c>
      <c r="G93" s="103">
        <f>G94+G97+G99</f>
        <v>860.6999999999999</v>
      </c>
      <c r="H93" s="138">
        <f t="shared" si="1"/>
        <v>29.316393610136583</v>
      </c>
    </row>
    <row r="94" spans="1:8" ht="23.25" customHeight="1">
      <c r="A94" s="125" t="s">
        <v>140</v>
      </c>
      <c r="B94" s="133" t="s">
        <v>18</v>
      </c>
      <c r="C94" s="133" t="s">
        <v>78</v>
      </c>
      <c r="D94" s="133"/>
      <c r="E94" s="133" t="s">
        <v>20</v>
      </c>
      <c r="F94" s="103">
        <f>F95+F96</f>
        <v>2334.9</v>
      </c>
      <c r="G94" s="103">
        <f>G95+G96</f>
        <v>709.3</v>
      </c>
      <c r="H94" s="138">
        <f t="shared" si="1"/>
        <v>30.378174654160773</v>
      </c>
    </row>
    <row r="95" spans="1:8" ht="33" customHeight="1">
      <c r="A95" s="16" t="s">
        <v>219</v>
      </c>
      <c r="B95" s="122" t="s">
        <v>18</v>
      </c>
      <c r="C95" s="122" t="s">
        <v>78</v>
      </c>
      <c r="D95" s="122" t="s">
        <v>209</v>
      </c>
      <c r="E95" s="122" t="s">
        <v>20</v>
      </c>
      <c r="F95" s="105">
        <v>651</v>
      </c>
      <c r="G95" s="30">
        <v>267.1</v>
      </c>
      <c r="H95" s="141">
        <f t="shared" si="1"/>
        <v>41.02918586789555</v>
      </c>
    </row>
    <row r="96" spans="1:8" ht="21.75" customHeight="1">
      <c r="A96" s="16" t="s">
        <v>142</v>
      </c>
      <c r="B96" s="36" t="s">
        <v>18</v>
      </c>
      <c r="C96" s="113" t="s">
        <v>78</v>
      </c>
      <c r="D96" s="113" t="s">
        <v>55</v>
      </c>
      <c r="E96" s="113" t="s">
        <v>20</v>
      </c>
      <c r="F96" s="105">
        <v>1683.9</v>
      </c>
      <c r="G96" s="30">
        <v>442.2</v>
      </c>
      <c r="H96" s="141">
        <f t="shared" si="1"/>
        <v>26.260466773561376</v>
      </c>
    </row>
    <row r="97" spans="1:8" ht="21.75" customHeight="1">
      <c r="A97" s="17" t="s">
        <v>210</v>
      </c>
      <c r="B97" s="5" t="s">
        <v>18</v>
      </c>
      <c r="C97" s="21" t="s">
        <v>211</v>
      </c>
      <c r="D97" s="21" t="s">
        <v>55</v>
      </c>
      <c r="E97" s="21" t="s">
        <v>20</v>
      </c>
      <c r="F97" s="7">
        <v>1</v>
      </c>
      <c r="G97" s="139">
        <v>0</v>
      </c>
      <c r="H97" s="138">
        <f t="shared" si="1"/>
        <v>0</v>
      </c>
    </row>
    <row r="98" spans="1:8" ht="21.75" customHeight="1">
      <c r="A98" s="16" t="s">
        <v>210</v>
      </c>
      <c r="B98" s="36" t="s">
        <v>18</v>
      </c>
      <c r="C98" s="113" t="s">
        <v>211</v>
      </c>
      <c r="D98" s="113" t="s">
        <v>55</v>
      </c>
      <c r="E98" s="113" t="s">
        <v>20</v>
      </c>
      <c r="F98" s="105">
        <v>1</v>
      </c>
      <c r="G98" s="140">
        <v>0</v>
      </c>
      <c r="H98" s="141">
        <f>G98/F98*100</f>
        <v>0</v>
      </c>
    </row>
    <row r="99" spans="1:8" ht="20.25" customHeight="1">
      <c r="A99" s="115" t="s">
        <v>129</v>
      </c>
      <c r="B99" s="76" t="s">
        <v>18</v>
      </c>
      <c r="C99" s="76" t="s">
        <v>76</v>
      </c>
      <c r="D99" s="76"/>
      <c r="E99" s="76" t="s">
        <v>19</v>
      </c>
      <c r="F99" s="7">
        <v>600</v>
      </c>
      <c r="G99" s="146">
        <v>151.4</v>
      </c>
      <c r="H99" s="138">
        <f t="shared" si="1"/>
        <v>25.233333333333334</v>
      </c>
    </row>
    <row r="100" spans="1:8" ht="45" customHeight="1">
      <c r="A100" s="124" t="s">
        <v>132</v>
      </c>
      <c r="B100" s="113" t="s">
        <v>18</v>
      </c>
      <c r="C100" s="113" t="s">
        <v>76</v>
      </c>
      <c r="D100" s="113" t="s">
        <v>133</v>
      </c>
      <c r="E100" s="113" t="s">
        <v>19</v>
      </c>
      <c r="F100" s="105">
        <v>600</v>
      </c>
      <c r="G100" s="30">
        <v>151.4</v>
      </c>
      <c r="H100" s="141">
        <f t="shared" si="1"/>
        <v>25.233333333333334</v>
      </c>
    </row>
    <row r="101" spans="1:8" ht="14.25" customHeight="1">
      <c r="A101" s="15" t="s">
        <v>143</v>
      </c>
      <c r="B101" s="5" t="s">
        <v>18</v>
      </c>
      <c r="C101" s="5" t="s">
        <v>144</v>
      </c>
      <c r="D101" s="21"/>
      <c r="E101" s="5" t="s">
        <v>71</v>
      </c>
      <c r="F101" s="7">
        <f>F102</f>
        <v>3133.3</v>
      </c>
      <c r="G101" s="7">
        <f>G102</f>
        <v>331.3</v>
      </c>
      <c r="H101" s="141">
        <f t="shared" si="1"/>
        <v>10.573516739539782</v>
      </c>
    </row>
    <row r="102" spans="1:8" ht="15" customHeight="1">
      <c r="A102" s="125" t="s">
        <v>145</v>
      </c>
      <c r="B102" s="114" t="s">
        <v>18</v>
      </c>
      <c r="C102" s="114" t="s">
        <v>113</v>
      </c>
      <c r="D102" s="78"/>
      <c r="E102" s="114" t="s">
        <v>20</v>
      </c>
      <c r="F102" s="103">
        <f>F103+F110+F112+F114+F117+F119+F121+F130+F123+F125+F128+F133</f>
        <v>3133.3</v>
      </c>
      <c r="G102" s="103">
        <f>G103+G110+G112+G114+G117+G119+G121+G130+G123+G125+G128+G133</f>
        <v>331.3</v>
      </c>
      <c r="H102" s="141">
        <f t="shared" si="1"/>
        <v>10.573516739539782</v>
      </c>
    </row>
    <row r="103" spans="1:8" ht="14.25" customHeight="1">
      <c r="A103" s="115" t="s">
        <v>21</v>
      </c>
      <c r="B103" s="76" t="s">
        <v>18</v>
      </c>
      <c r="C103" s="78" t="s">
        <v>80</v>
      </c>
      <c r="D103" s="78"/>
      <c r="E103" s="76" t="s">
        <v>20</v>
      </c>
      <c r="F103" s="103">
        <f>SUM(F104:F109)</f>
        <v>258.2</v>
      </c>
      <c r="G103" s="103">
        <f>SUM(G104:G109)</f>
        <v>80</v>
      </c>
      <c r="H103" s="141">
        <f t="shared" si="1"/>
        <v>30.983733539891556</v>
      </c>
    </row>
    <row r="104" spans="1:8" ht="20.25" customHeight="1">
      <c r="A104" s="126" t="s">
        <v>146</v>
      </c>
      <c r="B104" s="113" t="s">
        <v>18</v>
      </c>
      <c r="C104" s="113" t="s">
        <v>81</v>
      </c>
      <c r="D104" s="113" t="s">
        <v>48</v>
      </c>
      <c r="E104" s="113" t="s">
        <v>20</v>
      </c>
      <c r="F104" s="105">
        <v>54.3</v>
      </c>
      <c r="G104" s="140">
        <v>13.3</v>
      </c>
      <c r="H104" s="141">
        <f t="shared" si="1"/>
        <v>24.49355432780847</v>
      </c>
    </row>
    <row r="105" spans="1:8" ht="30" customHeight="1">
      <c r="A105" s="126" t="s">
        <v>147</v>
      </c>
      <c r="B105" s="113" t="s">
        <v>18</v>
      </c>
      <c r="C105" s="113" t="s">
        <v>82</v>
      </c>
      <c r="D105" s="113" t="s">
        <v>48</v>
      </c>
      <c r="E105" s="113" t="s">
        <v>20</v>
      </c>
      <c r="F105" s="105">
        <v>20.8</v>
      </c>
      <c r="G105" s="140">
        <v>5.2</v>
      </c>
      <c r="H105" s="141">
        <f t="shared" si="1"/>
        <v>25</v>
      </c>
    </row>
    <row r="106" spans="1:8" ht="40.5" customHeight="1">
      <c r="A106" s="126" t="s">
        <v>22</v>
      </c>
      <c r="B106" s="113" t="s">
        <v>18</v>
      </c>
      <c r="C106" s="113" t="s">
        <v>83</v>
      </c>
      <c r="D106" s="113" t="s">
        <v>48</v>
      </c>
      <c r="E106" s="113" t="s">
        <v>20</v>
      </c>
      <c r="F106" s="105">
        <v>24</v>
      </c>
      <c r="G106" s="140">
        <v>6</v>
      </c>
      <c r="H106" s="141">
        <f t="shared" si="1"/>
        <v>25</v>
      </c>
    </row>
    <row r="107" spans="1:8" ht="20.25" customHeight="1">
      <c r="A107" s="126" t="s">
        <v>148</v>
      </c>
      <c r="B107" s="113" t="s">
        <v>18</v>
      </c>
      <c r="C107" s="113" t="s">
        <v>84</v>
      </c>
      <c r="D107" s="113" t="s">
        <v>48</v>
      </c>
      <c r="E107" s="113" t="s">
        <v>20</v>
      </c>
      <c r="F107" s="105">
        <v>48.1</v>
      </c>
      <c r="G107" s="140">
        <v>12</v>
      </c>
      <c r="H107" s="141">
        <f t="shared" si="1"/>
        <v>24.948024948024948</v>
      </c>
    </row>
    <row r="108" spans="1:8" ht="19.5" customHeight="1">
      <c r="A108" s="127" t="s">
        <v>149</v>
      </c>
      <c r="B108" s="113" t="s">
        <v>18</v>
      </c>
      <c r="C108" s="113" t="s">
        <v>85</v>
      </c>
      <c r="D108" s="113" t="s">
        <v>48</v>
      </c>
      <c r="E108" s="113" t="s">
        <v>20</v>
      </c>
      <c r="F108" s="105">
        <v>63</v>
      </c>
      <c r="G108" s="140">
        <v>31.5</v>
      </c>
      <c r="H108" s="141">
        <f t="shared" si="1"/>
        <v>50</v>
      </c>
    </row>
    <row r="109" spans="1:8" ht="21" customHeight="1">
      <c r="A109" s="128" t="s">
        <v>23</v>
      </c>
      <c r="B109" s="113" t="s">
        <v>18</v>
      </c>
      <c r="C109" s="113" t="s">
        <v>86</v>
      </c>
      <c r="D109" s="113" t="s">
        <v>48</v>
      </c>
      <c r="E109" s="113" t="s">
        <v>20</v>
      </c>
      <c r="F109" s="105">
        <v>48</v>
      </c>
      <c r="G109" s="140">
        <v>12</v>
      </c>
      <c r="H109" s="141">
        <f t="shared" si="1"/>
        <v>25</v>
      </c>
    </row>
    <row r="110" spans="1:8" ht="14.25" customHeight="1">
      <c r="A110" s="68" t="s">
        <v>12</v>
      </c>
      <c r="B110" s="76" t="s">
        <v>18</v>
      </c>
      <c r="C110" s="76" t="s">
        <v>202</v>
      </c>
      <c r="D110" s="76"/>
      <c r="E110" s="76" t="s">
        <v>41</v>
      </c>
      <c r="F110" s="7">
        <v>100</v>
      </c>
      <c r="G110" s="139">
        <v>0</v>
      </c>
      <c r="H110" s="138">
        <f t="shared" si="1"/>
        <v>0</v>
      </c>
    </row>
    <row r="111" spans="1:8" ht="12.75" customHeight="1">
      <c r="A111" s="44" t="s">
        <v>12</v>
      </c>
      <c r="B111" s="113" t="s">
        <v>18</v>
      </c>
      <c r="C111" s="113" t="s">
        <v>87</v>
      </c>
      <c r="D111" s="113" t="s">
        <v>67</v>
      </c>
      <c r="E111" s="113" t="s">
        <v>41</v>
      </c>
      <c r="F111" s="105">
        <v>100</v>
      </c>
      <c r="G111" s="140">
        <v>0</v>
      </c>
      <c r="H111" s="141">
        <f t="shared" si="1"/>
        <v>0</v>
      </c>
    </row>
    <row r="112" spans="1:8" ht="22.5" customHeight="1">
      <c r="A112" s="115" t="s">
        <v>16</v>
      </c>
      <c r="B112" s="76" t="s">
        <v>18</v>
      </c>
      <c r="C112" s="76" t="s">
        <v>88</v>
      </c>
      <c r="D112" s="76"/>
      <c r="E112" s="76" t="s">
        <v>37</v>
      </c>
      <c r="F112" s="7">
        <v>100</v>
      </c>
      <c r="G112" s="139">
        <v>4.6</v>
      </c>
      <c r="H112" s="138">
        <f t="shared" si="1"/>
        <v>4.6</v>
      </c>
    </row>
    <row r="113" spans="1:8" ht="21" customHeight="1">
      <c r="A113" s="57" t="s">
        <v>56</v>
      </c>
      <c r="B113" s="113" t="s">
        <v>18</v>
      </c>
      <c r="C113" s="113" t="s">
        <v>88</v>
      </c>
      <c r="D113" s="113" t="s">
        <v>55</v>
      </c>
      <c r="E113" s="113" t="s">
        <v>37</v>
      </c>
      <c r="F113" s="105">
        <v>100</v>
      </c>
      <c r="G113" s="140">
        <v>4.6</v>
      </c>
      <c r="H113" s="141">
        <f t="shared" si="1"/>
        <v>4.6</v>
      </c>
    </row>
    <row r="114" spans="1:8" ht="21.75" customHeight="1">
      <c r="A114" s="115" t="s">
        <v>151</v>
      </c>
      <c r="B114" s="76" t="s">
        <v>18</v>
      </c>
      <c r="C114" s="76" t="s">
        <v>89</v>
      </c>
      <c r="D114" s="76"/>
      <c r="E114" s="76" t="s">
        <v>37</v>
      </c>
      <c r="F114" s="103">
        <f>SUM(F115:F116)</f>
        <v>315</v>
      </c>
      <c r="G114" s="103">
        <f>SUM(G115:G116)</f>
        <v>60</v>
      </c>
      <c r="H114" s="138">
        <f t="shared" si="1"/>
        <v>19.047619047619047</v>
      </c>
    </row>
    <row r="115" spans="1:8" ht="21" customHeight="1">
      <c r="A115" s="57" t="s">
        <v>56</v>
      </c>
      <c r="B115" s="113" t="s">
        <v>18</v>
      </c>
      <c r="C115" s="113" t="s">
        <v>89</v>
      </c>
      <c r="D115" s="113" t="s">
        <v>55</v>
      </c>
      <c r="E115" s="113" t="s">
        <v>37</v>
      </c>
      <c r="F115" s="105">
        <v>300</v>
      </c>
      <c r="G115" s="30">
        <v>60</v>
      </c>
      <c r="H115" s="141">
        <f t="shared" si="1"/>
        <v>20</v>
      </c>
    </row>
    <row r="116" spans="1:8" ht="12" customHeight="1">
      <c r="A116" s="57" t="s">
        <v>152</v>
      </c>
      <c r="B116" s="113" t="s">
        <v>18</v>
      </c>
      <c r="C116" s="113" t="s">
        <v>153</v>
      </c>
      <c r="D116" s="113" t="s">
        <v>154</v>
      </c>
      <c r="E116" s="113" t="s">
        <v>37</v>
      </c>
      <c r="F116" s="105">
        <v>15</v>
      </c>
      <c r="G116" s="30">
        <v>0</v>
      </c>
      <c r="H116" s="141">
        <f t="shared" si="1"/>
        <v>0</v>
      </c>
    </row>
    <row r="117" spans="1:8" ht="24" customHeight="1">
      <c r="A117" s="115" t="s">
        <v>42</v>
      </c>
      <c r="B117" s="76" t="s">
        <v>18</v>
      </c>
      <c r="C117" s="76" t="s">
        <v>90</v>
      </c>
      <c r="D117" s="76"/>
      <c r="E117" s="76" t="s">
        <v>37</v>
      </c>
      <c r="F117" s="7">
        <v>300</v>
      </c>
      <c r="G117" s="146">
        <v>55</v>
      </c>
      <c r="H117" s="138">
        <f t="shared" si="1"/>
        <v>18.333333333333332</v>
      </c>
    </row>
    <row r="118" spans="1:8" ht="13.5" customHeight="1">
      <c r="A118" s="57" t="s">
        <v>50</v>
      </c>
      <c r="B118" s="113" t="s">
        <v>18</v>
      </c>
      <c r="C118" s="113" t="s">
        <v>90</v>
      </c>
      <c r="D118" s="113" t="s">
        <v>51</v>
      </c>
      <c r="E118" s="113" t="s">
        <v>37</v>
      </c>
      <c r="F118" s="105">
        <v>300</v>
      </c>
      <c r="G118" s="30">
        <v>55</v>
      </c>
      <c r="H118" s="141">
        <f t="shared" si="1"/>
        <v>18.333333333333332</v>
      </c>
    </row>
    <row r="119" spans="1:8" ht="21.75" customHeight="1">
      <c r="A119" s="60" t="s">
        <v>52</v>
      </c>
      <c r="B119" s="76" t="s">
        <v>18</v>
      </c>
      <c r="C119" s="76" t="s">
        <v>91</v>
      </c>
      <c r="D119" s="76"/>
      <c r="E119" s="76" t="s">
        <v>37</v>
      </c>
      <c r="F119" s="7">
        <v>100</v>
      </c>
      <c r="G119" s="146">
        <v>0</v>
      </c>
      <c r="H119" s="138">
        <f t="shared" si="1"/>
        <v>0</v>
      </c>
    </row>
    <row r="120" spans="1:8" ht="23.25" customHeight="1">
      <c r="A120" s="57" t="s">
        <v>56</v>
      </c>
      <c r="B120" s="113" t="s">
        <v>18</v>
      </c>
      <c r="C120" s="113" t="s">
        <v>91</v>
      </c>
      <c r="D120" s="113" t="s">
        <v>55</v>
      </c>
      <c r="E120" s="113" t="s">
        <v>37</v>
      </c>
      <c r="F120" s="105">
        <v>100</v>
      </c>
      <c r="G120" s="30">
        <v>0</v>
      </c>
      <c r="H120" s="141">
        <f t="shared" si="1"/>
        <v>0</v>
      </c>
    </row>
    <row r="121" spans="1:8" ht="23.25" customHeight="1">
      <c r="A121" s="132" t="s">
        <v>15</v>
      </c>
      <c r="B121" s="61" t="s">
        <v>18</v>
      </c>
      <c r="C121" s="98" t="s">
        <v>101</v>
      </c>
      <c r="D121" s="63"/>
      <c r="E121" s="63" t="s">
        <v>31</v>
      </c>
      <c r="F121" s="96">
        <v>500</v>
      </c>
      <c r="G121" s="146">
        <v>23.5</v>
      </c>
      <c r="H121" s="138">
        <f t="shared" si="1"/>
        <v>4.7</v>
      </c>
    </row>
    <row r="122" spans="1:8" ht="22.5" customHeight="1">
      <c r="A122" s="57" t="s">
        <v>56</v>
      </c>
      <c r="B122" s="6" t="s">
        <v>18</v>
      </c>
      <c r="C122" s="110" t="s">
        <v>101</v>
      </c>
      <c r="D122" s="59" t="s">
        <v>55</v>
      </c>
      <c r="E122" s="59" t="s">
        <v>31</v>
      </c>
      <c r="F122" s="111">
        <v>500</v>
      </c>
      <c r="G122" s="30">
        <v>23.5</v>
      </c>
      <c r="H122" s="141">
        <f t="shared" si="1"/>
        <v>4.7</v>
      </c>
    </row>
    <row r="123" spans="1:8" ht="14.25" customHeight="1">
      <c r="A123" s="134" t="s">
        <v>28</v>
      </c>
      <c r="B123" s="119" t="s">
        <v>18</v>
      </c>
      <c r="C123" s="135" t="s">
        <v>102</v>
      </c>
      <c r="D123" s="119"/>
      <c r="E123" s="119" t="s">
        <v>31</v>
      </c>
      <c r="F123" s="35">
        <v>500</v>
      </c>
      <c r="G123" s="146">
        <v>0</v>
      </c>
      <c r="H123" s="138">
        <f aca="true" t="shared" si="3" ref="H123:H129">G123/F123*100</f>
        <v>0</v>
      </c>
    </row>
    <row r="124" spans="1:8" ht="24" customHeight="1">
      <c r="A124" s="57" t="s">
        <v>56</v>
      </c>
      <c r="B124" s="59" t="s">
        <v>18</v>
      </c>
      <c r="C124" s="110" t="s">
        <v>102</v>
      </c>
      <c r="D124" s="59" t="s">
        <v>55</v>
      </c>
      <c r="E124" s="59" t="s">
        <v>31</v>
      </c>
      <c r="F124" s="79">
        <v>500</v>
      </c>
      <c r="G124" s="30">
        <v>0</v>
      </c>
      <c r="H124" s="141">
        <f t="shared" si="3"/>
        <v>0</v>
      </c>
    </row>
    <row r="125" spans="1:8" ht="13.5" customHeight="1">
      <c r="A125" s="85" t="s">
        <v>6</v>
      </c>
      <c r="B125" s="62" t="s">
        <v>18</v>
      </c>
      <c r="C125" s="84" t="s">
        <v>108</v>
      </c>
      <c r="D125" s="84"/>
      <c r="E125" s="84" t="s">
        <v>34</v>
      </c>
      <c r="F125" s="64">
        <f>SUM(F126:F127)</f>
        <v>40</v>
      </c>
      <c r="G125" s="64">
        <f>SUM(G126:G127)</f>
        <v>0</v>
      </c>
      <c r="H125" s="138">
        <f t="shared" si="3"/>
        <v>0</v>
      </c>
    </row>
    <row r="126" spans="1:8" ht="23.25" customHeight="1">
      <c r="A126" s="57" t="s">
        <v>56</v>
      </c>
      <c r="B126" s="58" t="s">
        <v>18</v>
      </c>
      <c r="C126" s="58" t="s">
        <v>108</v>
      </c>
      <c r="D126" s="58" t="s">
        <v>55</v>
      </c>
      <c r="E126" s="58" t="s">
        <v>34</v>
      </c>
      <c r="F126" s="8">
        <v>10</v>
      </c>
      <c r="G126" s="30">
        <v>0</v>
      </c>
      <c r="H126" s="141">
        <f t="shared" si="3"/>
        <v>0</v>
      </c>
    </row>
    <row r="127" spans="1:8" ht="21" customHeight="1">
      <c r="A127" s="57" t="s">
        <v>56</v>
      </c>
      <c r="B127" s="58" t="s">
        <v>18</v>
      </c>
      <c r="C127" s="58" t="s">
        <v>108</v>
      </c>
      <c r="D127" s="58" t="s">
        <v>68</v>
      </c>
      <c r="E127" s="58" t="s">
        <v>34</v>
      </c>
      <c r="F127" s="8">
        <v>30</v>
      </c>
      <c r="G127" s="30">
        <v>0</v>
      </c>
      <c r="H127" s="141">
        <f t="shared" si="3"/>
        <v>0</v>
      </c>
    </row>
    <row r="128" spans="1:8" ht="15" customHeight="1">
      <c r="A128" s="120" t="s">
        <v>49</v>
      </c>
      <c r="B128" s="51" t="s">
        <v>18</v>
      </c>
      <c r="C128" s="76" t="s">
        <v>114</v>
      </c>
      <c r="D128" s="76"/>
      <c r="E128" s="51" t="s">
        <v>150</v>
      </c>
      <c r="F128" s="7">
        <v>350</v>
      </c>
      <c r="G128" s="146">
        <v>0</v>
      </c>
      <c r="H128" s="138">
        <f t="shared" si="3"/>
        <v>0</v>
      </c>
    </row>
    <row r="129" spans="1:8" ht="23.25" customHeight="1">
      <c r="A129" s="57" t="s">
        <v>56</v>
      </c>
      <c r="B129" s="113" t="s">
        <v>18</v>
      </c>
      <c r="C129" s="113" t="s">
        <v>114</v>
      </c>
      <c r="D129" s="113" t="s">
        <v>55</v>
      </c>
      <c r="E129" s="113" t="s">
        <v>150</v>
      </c>
      <c r="F129" s="105">
        <v>350</v>
      </c>
      <c r="G129" s="30">
        <v>0</v>
      </c>
      <c r="H129" s="141">
        <f t="shared" si="3"/>
        <v>0</v>
      </c>
    </row>
    <row r="130" spans="1:8" ht="23.25">
      <c r="A130" s="115" t="s">
        <v>2</v>
      </c>
      <c r="B130" s="61" t="s">
        <v>18</v>
      </c>
      <c r="C130" s="61" t="s">
        <v>93</v>
      </c>
      <c r="D130" s="61"/>
      <c r="E130" s="61" t="s">
        <v>24</v>
      </c>
      <c r="F130" s="52">
        <f>SUM(F131:F132)</f>
        <v>510.1</v>
      </c>
      <c r="G130" s="52">
        <f>SUM(G131:G132)</f>
        <v>96.7</v>
      </c>
      <c r="H130" s="141">
        <f t="shared" si="1"/>
        <v>18.95706724171731</v>
      </c>
    </row>
    <row r="131" spans="1:8" ht="21" customHeight="1">
      <c r="A131" s="57" t="s">
        <v>160</v>
      </c>
      <c r="B131" s="6" t="s">
        <v>18</v>
      </c>
      <c r="C131" s="6" t="s">
        <v>93</v>
      </c>
      <c r="D131" s="6" t="s">
        <v>138</v>
      </c>
      <c r="E131" s="6" t="s">
        <v>24</v>
      </c>
      <c r="F131" s="79">
        <v>500</v>
      </c>
      <c r="G131" s="30">
        <v>95.2</v>
      </c>
      <c r="H131" s="141">
        <f t="shared" si="1"/>
        <v>19.040000000000003</v>
      </c>
    </row>
    <row r="132" spans="1:8" ht="24">
      <c r="A132" s="57" t="s">
        <v>56</v>
      </c>
      <c r="B132" s="6" t="s">
        <v>18</v>
      </c>
      <c r="C132" s="6" t="s">
        <v>93</v>
      </c>
      <c r="D132" s="6" t="s">
        <v>55</v>
      </c>
      <c r="E132" s="6" t="s">
        <v>24</v>
      </c>
      <c r="F132" s="79">
        <v>10.1</v>
      </c>
      <c r="G132" s="30">
        <v>1.5</v>
      </c>
      <c r="H132" s="141">
        <f t="shared" si="1"/>
        <v>14.85148514851485</v>
      </c>
    </row>
    <row r="133" spans="1:8" ht="33.75" customHeight="1">
      <c r="A133" s="115" t="s">
        <v>187</v>
      </c>
      <c r="B133" s="76" t="s">
        <v>18</v>
      </c>
      <c r="C133" s="76" t="s">
        <v>92</v>
      </c>
      <c r="D133" s="76"/>
      <c r="E133" s="76" t="s">
        <v>37</v>
      </c>
      <c r="F133" s="7">
        <v>60</v>
      </c>
      <c r="G133" s="146">
        <v>11.5</v>
      </c>
      <c r="H133" s="138">
        <f t="shared" si="1"/>
        <v>19.166666666666668</v>
      </c>
    </row>
    <row r="134" spans="1:8" ht="24">
      <c r="A134" s="57" t="s">
        <v>56</v>
      </c>
      <c r="B134" s="113" t="s">
        <v>18</v>
      </c>
      <c r="C134" s="113" t="s">
        <v>92</v>
      </c>
      <c r="D134" s="113" t="s">
        <v>55</v>
      </c>
      <c r="E134" s="113" t="s">
        <v>37</v>
      </c>
      <c r="F134" s="105">
        <v>60</v>
      </c>
      <c r="G134" s="30">
        <v>11.5</v>
      </c>
      <c r="H134" s="141">
        <f t="shared" si="1"/>
        <v>19.166666666666668</v>
      </c>
    </row>
    <row r="135" spans="1:8" ht="18.75" customHeight="1">
      <c r="A135" s="129" t="s">
        <v>13</v>
      </c>
      <c r="B135" s="130"/>
      <c r="C135" s="130"/>
      <c r="D135" s="130"/>
      <c r="E135" s="130"/>
      <c r="F135" s="131">
        <f>F12+F17+F23+F34+F64+F78+F83+F87+F101+F55</f>
        <v>39631.4</v>
      </c>
      <c r="G135" s="131">
        <f>G12+G17+G23+G34+G64+G78+G83+G87+G101+G55</f>
        <v>6787.7</v>
      </c>
      <c r="H135" s="138">
        <f t="shared" si="1"/>
        <v>17.127076005389664</v>
      </c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</sheetData>
  <sheetProtection/>
  <mergeCells count="9">
    <mergeCell ref="A6:H6"/>
    <mergeCell ref="G8:G9"/>
    <mergeCell ref="H8:H9"/>
    <mergeCell ref="C1:F1"/>
    <mergeCell ref="B8:E8"/>
    <mergeCell ref="F8:F9"/>
    <mergeCell ref="B2:F2"/>
    <mergeCell ref="B3:F3"/>
    <mergeCell ref="B4:F4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Петрова</cp:lastModifiedBy>
  <cp:lastPrinted>2014-05-20T11:30:49Z</cp:lastPrinted>
  <dcterms:created xsi:type="dcterms:W3CDTF">2007-12-09T16:36:38Z</dcterms:created>
  <dcterms:modified xsi:type="dcterms:W3CDTF">2015-03-04T19:13:24Z</dcterms:modified>
  <cp:category/>
  <cp:version/>
  <cp:contentType/>
  <cp:contentStatus/>
</cp:coreProperties>
</file>