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020" windowHeight="8916" activeTab="0"/>
  </bookViews>
  <sheets>
    <sheet name="Приложение 3.1 -2014 " sheetId="1" r:id="rId1"/>
    <sheet name="Лист2" sheetId="2" r:id="rId2"/>
    <sheet name="Лист3" sheetId="3" r:id="rId3"/>
  </sheets>
  <definedNames>
    <definedName name="_xlnm.Print_Titles" localSheetId="0">'Приложение 3.1 -2014 '!$8:$10</definedName>
  </definedNames>
  <calcPr fullCalcOnLoad="1"/>
</workbook>
</file>

<file path=xl/sharedStrings.xml><?xml version="1.0" encoding="utf-8"?>
<sst xmlns="http://schemas.openxmlformats.org/spreadsheetml/2006/main" count="610" uniqueCount="233">
  <si>
    <t>целевая статья</t>
  </si>
  <si>
    <t>Наименование показателя</t>
  </si>
  <si>
    <t>Осуществление первичного воинского учета на территориях, где отсутствуют военные комиссариаты</t>
  </si>
  <si>
    <t xml:space="preserve">Мероприятия в области жилищного хозяйства </t>
  </si>
  <si>
    <t>Уличное освещение</t>
  </si>
  <si>
    <t>Организация и содержание мест захоронения</t>
  </si>
  <si>
    <t>К  О  Д  Ы    классификации расходов бюджетов</t>
  </si>
  <si>
    <t>Прочие мероприятия по благоустройству  поселений</t>
  </si>
  <si>
    <t>Администрация Сусанинского поселения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</si>
  <si>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</si>
  <si>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для детей и молодежи</t>
  </si>
  <si>
    <t>Резервные фонды местных администраций</t>
  </si>
  <si>
    <t xml:space="preserve">Всего расходов по поселению  </t>
  </si>
  <si>
    <t xml:space="preserve">Мероприятия в области строительства, архитектуры и градостроительства </t>
  </si>
  <si>
    <t>Оценка недвижимости, признание прав и регулирование отношений по муниципальной собственности</t>
  </si>
  <si>
    <t xml:space="preserve">      к решению Совета депутатов </t>
  </si>
  <si>
    <t xml:space="preserve">МО"Сусанинское сельское поселение" </t>
  </si>
  <si>
    <t>615</t>
  </si>
  <si>
    <t>0103</t>
  </si>
  <si>
    <t>0104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</si>
  <si>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</si>
  <si>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Организация в границах поселения централизованного тепло, газо, водоснабжения населения и водоотведения</t>
  </si>
  <si>
    <t>0203</t>
  </si>
  <si>
    <t>0300</t>
  </si>
  <si>
    <t>0309</t>
  </si>
  <si>
    <t>0310</t>
  </si>
  <si>
    <t>Мероприятия по землеустройству и землепользованию</t>
  </si>
  <si>
    <t>0401</t>
  </si>
  <si>
    <t>0410</t>
  </si>
  <si>
    <t>0412</t>
  </si>
  <si>
    <t>0501</t>
  </si>
  <si>
    <t>0502</t>
  </si>
  <si>
    <t>0503</t>
  </si>
  <si>
    <t>0707</t>
  </si>
  <si>
    <t>0801</t>
  </si>
  <si>
    <t>0113</t>
  </si>
  <si>
    <t>0314</t>
  </si>
  <si>
    <t xml:space="preserve">Капитальный ремонт муниципального жилого фонда </t>
  </si>
  <si>
    <t>1102</t>
  </si>
  <si>
    <t>0111</t>
  </si>
  <si>
    <t>Оказание финансовой и материальной помощи юрид. и физическим лицам</t>
  </si>
  <si>
    <t>0409</t>
  </si>
  <si>
    <t>Социальная политика</t>
  </si>
  <si>
    <t>1000</t>
  </si>
  <si>
    <t>1001</t>
  </si>
  <si>
    <t xml:space="preserve">Премии и гранты </t>
  </si>
  <si>
    <t>350</t>
  </si>
  <si>
    <t>Диспансеризация муниципальных и немуниципальных служащих</t>
  </si>
  <si>
    <t>ВЦП "Развитие части территории МО "Сусанинское сельское поселение" на 2013-2015 годы"</t>
  </si>
  <si>
    <t>ВЦП "Противопожарная безопасность на территории МО "Сусанинское сельское поселение" на 2013-2015 годы"</t>
  </si>
  <si>
    <t>244</t>
  </si>
  <si>
    <t xml:space="preserve">Прочая  закупка товаров, работ и услуг для обеспечения государственных (муниципальных) нужд </t>
  </si>
  <si>
    <t>630</t>
  </si>
  <si>
    <t xml:space="preserve">Субсидии некоммерческим организациям </t>
  </si>
  <si>
    <t>МЦП "Программа энергосбережения на 2011-2014 годы"</t>
  </si>
  <si>
    <t>Расходы на выплаты персоналу казенных учреждений</t>
  </si>
  <si>
    <t>Бюджет на  2014 год   (тыс.руб.)</t>
  </si>
  <si>
    <t>870</t>
  </si>
  <si>
    <t>810</t>
  </si>
  <si>
    <t xml:space="preserve">Субсидии юридическим  лицам </t>
  </si>
  <si>
    <t>вид расхода</t>
  </si>
  <si>
    <t>0100</t>
  </si>
  <si>
    <t>0500</t>
  </si>
  <si>
    <t>0800</t>
  </si>
  <si>
    <t>1100</t>
  </si>
  <si>
    <t>61 8 1105</t>
  </si>
  <si>
    <t>61 7 1102</t>
  </si>
  <si>
    <t>61 8 1103</t>
  </si>
  <si>
    <t>61 7 1104</t>
  </si>
  <si>
    <t>62 9 1300</t>
  </si>
  <si>
    <t>62 9 1302</t>
  </si>
  <si>
    <t>62 9 1303</t>
  </si>
  <si>
    <t>62 9 1304</t>
  </si>
  <si>
    <t>62 9 1305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</si>
  <si>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</si>
  <si>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</si>
  <si>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</si>
  <si>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</si>
  <si>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</si>
  <si>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</si>
  <si>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</si>
  <si>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62 9 9548</t>
  </si>
  <si>
    <t>62 9 5118</t>
  </si>
  <si>
    <t>56 2 9529</t>
  </si>
  <si>
    <t>55 4 9558</t>
  </si>
  <si>
    <t>56 1 9547</t>
  </si>
  <si>
    <t>57 3 1539</t>
  </si>
  <si>
    <t>57 3 9559</t>
  </si>
  <si>
    <t>57 1 9503</t>
  </si>
  <si>
    <t>62 9 1517</t>
  </si>
  <si>
    <t>62 9 1518</t>
  </si>
  <si>
    <t>57 2 9504</t>
  </si>
  <si>
    <t>55 2 1520</t>
  </si>
  <si>
    <t>55 2 1521</t>
  </si>
  <si>
    <t>55 2 1522</t>
  </si>
  <si>
    <t>55 4 1538</t>
  </si>
  <si>
    <t>62 9 1541</t>
  </si>
  <si>
    <t>55 4 1542</t>
  </si>
  <si>
    <t>55 4 9528</t>
  </si>
  <si>
    <t>59 2 1523</t>
  </si>
  <si>
    <t>62 9</t>
  </si>
  <si>
    <t>62 9 1543</t>
  </si>
  <si>
    <t xml:space="preserve">61 7 </t>
  </si>
  <si>
    <t>Прочие мероприятия в сфере культуры, кинематографии</t>
  </si>
  <si>
    <t>54 2</t>
  </si>
  <si>
    <t>54 2 1546</t>
  </si>
  <si>
    <t>52 3</t>
  </si>
  <si>
    <t>52 3 1528</t>
  </si>
  <si>
    <t>53 9</t>
  </si>
  <si>
    <t>53 9 1534</t>
  </si>
  <si>
    <t>53 9 9525</t>
  </si>
  <si>
    <t>54 1 1250</t>
  </si>
  <si>
    <t>54 1 1260</t>
  </si>
  <si>
    <t>54 1</t>
  </si>
  <si>
    <t xml:space="preserve">Депутаты представительного органа муниципального образования </t>
  </si>
  <si>
    <t>Обеспечение деятельности органов управления</t>
  </si>
  <si>
    <t>Содержание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</si>
  <si>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</si>
  <si>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</si>
  <si>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</si>
  <si>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 (ФОТ)</t>
  </si>
  <si>
    <t>Фонд оплаты труда государственных (муниципальных) органов и взносы по обязательному социальному страхованию</t>
  </si>
  <si>
    <t>61</t>
  </si>
  <si>
    <t>121</t>
  </si>
  <si>
    <t>Глава местной администрации (исполнительно-распорядительного органа муниципального образования)</t>
  </si>
  <si>
    <t>Содержание органов местного самоуправления,  том числе оплата труда немуниципальных служащих</t>
  </si>
  <si>
    <t xml:space="preserve">61 8 </t>
  </si>
  <si>
    <t>Прочая закупка товаров, работ и услуг для обеспечения государственных (муниципальных) нужд</t>
  </si>
  <si>
    <t>Прочие расходы</t>
  </si>
  <si>
    <t>62</t>
  </si>
  <si>
    <t>Прочие непрограммные расходы</t>
  </si>
  <si>
    <t>Казначейское исполнение бюджетов городских и сельских поселений на 2014 год</t>
  </si>
  <si>
    <t>Реализация прав граждан для участия в федеральных и региональных целевых программах на получение субсидий для приобретения жилья на 2014 год</t>
  </si>
  <si>
    <t>Утверждение ген.планов поселения, правил застройки, утверждения документов  на план. территории, выдача разрешений на строительство, ввод в эксплуатацию</t>
  </si>
  <si>
    <t xml:space="preserve">Осуществление внешнего финансового контроля  бюджета муниципального образования </t>
  </si>
  <si>
    <t>0107</t>
  </si>
  <si>
    <t>Проведение мероприятий, осуществляемых органами местного самоуправления</t>
  </si>
  <si>
    <t>Уплата прочих налогов, сборов и иных платежей</t>
  </si>
  <si>
    <t>63 9 1505</t>
  </si>
  <si>
    <t>852</t>
  </si>
  <si>
    <t>58 1 9540</t>
  </si>
  <si>
    <t xml:space="preserve">Обеспечение устойчивого функционирования и развития коммнальной инфрастуктуры, повышение энергоэффективности </t>
  </si>
  <si>
    <t>58</t>
  </si>
  <si>
    <t>Энергосбережение и повышение энергоэффективности</t>
  </si>
  <si>
    <t>58 1</t>
  </si>
  <si>
    <t xml:space="preserve">Расходы на выплату персоналу государственных (муниципальных ) органов </t>
  </si>
  <si>
    <t xml:space="preserve">Предупреждение  чрезвычайных  ситуаций , развитие гражданской  обороны, защита населения и территорий от  чрезвычайных ситуаций природного и техногенного характера </t>
  </si>
  <si>
    <t>56</t>
  </si>
  <si>
    <t xml:space="preserve">56 2 </t>
  </si>
  <si>
    <t xml:space="preserve">56 2 1511 </t>
  </si>
  <si>
    <t>56 2 1511</t>
  </si>
  <si>
    <t xml:space="preserve">Обеспечение правопорядка и профилактика правонарушений </t>
  </si>
  <si>
    <t>Развитие инженерной и социальной инфраструктуры в районах массовой жилой застройки</t>
  </si>
  <si>
    <t>55</t>
  </si>
  <si>
    <t>Обеспечение качественным жильем граждан</t>
  </si>
  <si>
    <t>55 4</t>
  </si>
  <si>
    <t>56 1</t>
  </si>
  <si>
    <t xml:space="preserve">Социально-экономическое развитие </t>
  </si>
  <si>
    <t>57</t>
  </si>
  <si>
    <t>Стимулирование экономической активности</t>
  </si>
  <si>
    <t>57 2</t>
  </si>
  <si>
    <t>57 3</t>
  </si>
  <si>
    <t xml:space="preserve">Строительство  и содержание автомобильных дорог в рамках благоустройства </t>
  </si>
  <si>
    <t>Информационное общество</t>
  </si>
  <si>
    <t>57 1</t>
  </si>
  <si>
    <t>55 2</t>
  </si>
  <si>
    <t xml:space="preserve">Мероприятия в области  коммунального хозяйства </t>
  </si>
  <si>
    <t xml:space="preserve">Устойчивое общественное развитие </t>
  </si>
  <si>
    <t>59</t>
  </si>
  <si>
    <t>59 2</t>
  </si>
  <si>
    <t>Развитие культуры</t>
  </si>
  <si>
    <t>54</t>
  </si>
  <si>
    <t>52</t>
  </si>
  <si>
    <t>Социальная поддержка отдельных категорий граждан</t>
  </si>
  <si>
    <t>321</t>
  </si>
  <si>
    <t>53</t>
  </si>
  <si>
    <t xml:space="preserve">Развитие физической культуры и спорта </t>
  </si>
  <si>
    <t xml:space="preserve">Мероприятия в области спорта, физической культуры </t>
  </si>
  <si>
    <t xml:space="preserve">Обеспечение деятельности подведомственных учреждений </t>
  </si>
  <si>
    <t>Обеспечение деятельности подведомственных учреждений (Дома культуры)</t>
  </si>
  <si>
    <t>Обеспечение деятельности подведомственных учреждений (Библиотеки)</t>
  </si>
  <si>
    <t xml:space="preserve">Культура и кинематография </t>
  </si>
  <si>
    <t xml:space="preserve">62 9 1502 </t>
  </si>
  <si>
    <t>Национальная безопасность и правоохранительная деятельность</t>
  </si>
  <si>
    <t>Молодежная политика</t>
  </si>
  <si>
    <t>раздел, подраздела</t>
  </si>
  <si>
    <t>Дорожное  хозяйство (дорожный фонд)</t>
  </si>
  <si>
    <t>Исполнено  2014 год   (тыс.руб.)</t>
  </si>
  <si>
    <t>% исполнения</t>
  </si>
  <si>
    <t>111</t>
  </si>
  <si>
    <t>121,   122</t>
  </si>
  <si>
    <t>Обеспечение выполнения отдельных государственных полномочий в сфере административных правоотношений</t>
  </si>
  <si>
    <t>61 8 7134</t>
  </si>
  <si>
    <t>59 2 9531</t>
  </si>
  <si>
    <t>Основные направления профилактики безнадзорности и правонарушений несовершеннолетних</t>
  </si>
  <si>
    <t>62 9 1301</t>
  </si>
  <si>
    <t>56 2 7088</t>
  </si>
  <si>
    <t>57 3 7088</t>
  </si>
  <si>
    <t>62 9 9554</t>
  </si>
  <si>
    <t>Организация муниципального жилищного контроля</t>
  </si>
  <si>
    <t xml:space="preserve">          Приложение  № 3.1</t>
  </si>
  <si>
    <t>54 1 7036</t>
  </si>
  <si>
    <t>55 2 1640</t>
  </si>
  <si>
    <t>243</t>
  </si>
  <si>
    <t>Перечисление взносов в фонд капитального ремонта</t>
  </si>
  <si>
    <t>Взносы в фонд капитального ремонта на счет регионального оператора</t>
  </si>
  <si>
    <t>57 3 7013</t>
  </si>
  <si>
    <t>57 3 7014</t>
  </si>
  <si>
    <t>62 9 7202</t>
  </si>
  <si>
    <t>Обеспечение мероприятий по содержанию, текущему и кап.ремонту многоквартирных домов</t>
  </si>
  <si>
    <t>Ремонт дворовых территорий и проездов к ним (бюджет Ленинградской области)</t>
  </si>
  <si>
    <t>Ремонт автомобильных  дорог (бюджет Ленинградской области)</t>
  </si>
  <si>
    <t>МЦП "Программа развития муниципальной службы в МО "Сусанинское сельское поселение"на 2014 г."</t>
  </si>
  <si>
    <t>Код главн. распорядителя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</si>
  <si>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МО "Сусанинское сельское поселение" за    2014 год </t>
  </si>
  <si>
    <t>от 18  февраля  2015 года № 40</t>
  </si>
  <si>
    <t>ВЦП "Развитие физкультуры и спорта в МО ""Сусанинское сельское поселение" на 2014 год"</t>
  </si>
  <si>
    <t>ВЦП "Противодействие терроризму  и экстремизму  в МО "Сусанинское сельское поселение" на 2013 -2015 годы"</t>
  </si>
  <si>
    <t>ВЦП "Поддержка и развитие малого и среднего предпринимательства на 2014-2015 годы"</t>
  </si>
  <si>
    <t>МЦП "Осуществление дорожной деятельности на  территории МО "Сусанинское сельское поселение" на 2014-2016 годы"</t>
  </si>
  <si>
    <t>ВЦП "Формирование и постановка на кадастровый учет земельных участков под многоквартирными домами"</t>
  </si>
  <si>
    <t>Обеспечение  проведения  выборов</t>
  </si>
  <si>
    <t>Поддержка муниципальных образований по развитию общественной инфраструктуры муниципального значения</t>
  </si>
  <si>
    <t>Субсидии юридическим лицам</t>
  </si>
  <si>
    <t>540</t>
  </si>
  <si>
    <t>Доплаты к пенсиям муниципальных служащих</t>
  </si>
  <si>
    <t>ВЦП "Программа развития информационной системы в МО "Сусанинское сельское поселение" на 2014- 2016 годы "</t>
  </si>
  <si>
    <t>Реализация проектов местных инициатив граждан (бюджет Ленинградской области)</t>
  </si>
  <si>
    <t>Фонд оплаты труда государственных (муниципальных) органов, взносы по обязательному социальному страхованию и иные выплаты</t>
  </si>
  <si>
    <t>Иные  межбюджетные трансферты</t>
  </si>
  <si>
    <t>Обеспечение выплат стимулирующего характера работникам культуры (бюджет Ленинградской области)</t>
  </si>
  <si>
    <t>МЦП "Благоустройство населенных пунктов МО "Сусанинское сельское поселение" на 2014-2016 годы"</t>
  </si>
  <si>
    <t>Иные выплаты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</si>
</sst>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  <numFmt numFmtId="179" formatCode="_-* #,##0_р_._-;\-* #,##0_р_._-;_-* &quot;-&quot;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4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0" fontId="12" fillId="7" borderId="12" xfId="0" applyFont="1" applyFill="1" applyBorder="1" applyAlignment="1">
      <alignment horizontal="left" vertical="center"/>
    </xf>
    <xf numFmtId="0" fontId="10" fillId="7" borderId="12" xfId="0" applyFont="1" applyFill="1" applyBorder="1" applyAlignment="1">
      <alignment horizontal="center" vertical="center"/>
    </xf>
    <xf numFmtId="172" fontId="7" fillId="7" borderId="12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4" fillId="0" borderId="11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175" fontId="9" fillId="0" borderId="12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49" fontId="20" fillId="0" borderId="17" xfId="0" applyNumberFormat="1" applyFont="1" applyBorder="1" applyAlignment="1">
      <alignment vertical="center" wrapText="1"/>
    </xf>
    <xf numFmtId="0" fontId="0" fillId="22" borderId="0" xfId="0" applyFill="1" applyAlignment="1">
      <alignment/>
    </xf>
    <xf numFmtId="0" fontId="11" fillId="0" borderId="11" xfId="0" applyFont="1" applyFill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/>
    </xf>
    <xf numFmtId="175" fontId="8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175" fontId="9" fillId="0" borderId="12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178" fontId="11" fillId="0" borderId="11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7" fillId="0" borderId="1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172" fontId="1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8" fontId="9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177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7" fontId="5" fillId="0" borderId="11" xfId="0" applyNumberFormat="1" applyFont="1" applyBorder="1" applyAlignment="1">
      <alignment/>
    </xf>
    <xf numFmtId="172" fontId="8" fillId="0" borderId="11" xfId="0" applyNumberFormat="1" applyFont="1" applyFill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9" fontId="11" fillId="0" borderId="11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172" fontId="6" fillId="0" borderId="12" xfId="0" applyNumberFormat="1" applyFont="1" applyFill="1" applyBorder="1" applyAlignment="1">
      <alignment horizontal="center" wrapText="1"/>
    </xf>
    <xf numFmtId="172" fontId="5" fillId="0" borderId="12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7" fillId="0" borderId="0" xfId="0" applyNumberFormat="1" applyFont="1" applyAlignment="1">
      <alignment horizontal="center" wrapText="1"/>
    </xf>
    <xf numFmtId="49" fontId="14" fillId="0" borderId="17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49" fontId="20" fillId="0" borderId="17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16"/>
  <sheetViews>
    <sheetView tabSelected="1" workbookViewId="0" topLeftCell="A139">
      <selection activeCell="A145" sqref="A145"/>
    </sheetView>
  </sheetViews>
  <sheetFormatPr defaultColWidth="9.00390625" defaultRowHeight="12.75"/>
  <cols>
    <col min="1" max="1" width="44.625" style="2" customWidth="1"/>
    <col min="2" max="2" width="5.50390625" style="3" customWidth="1"/>
    <col min="3" max="3" width="7.875" style="4" customWidth="1"/>
    <col min="4" max="4" width="4.625" style="1" customWidth="1"/>
    <col min="5" max="5" width="5.00390625" style="1" customWidth="1"/>
    <col min="6" max="6" width="11.50390625" style="1" customWidth="1"/>
    <col min="7" max="7" width="10.00390625" style="0" customWidth="1"/>
    <col min="8" max="8" width="8.375" style="0" customWidth="1"/>
  </cols>
  <sheetData>
    <row r="1" spans="1:8" ht="15">
      <c r="A1" s="4"/>
      <c r="B1" s="4"/>
      <c r="C1" s="161" t="s">
        <v>200</v>
      </c>
      <c r="D1" s="161"/>
      <c r="E1" s="161"/>
      <c r="F1" s="161"/>
      <c r="G1" s="1"/>
      <c r="H1" s="1"/>
    </row>
    <row r="2" spans="1:8" ht="13.5" customHeight="1">
      <c r="A2" s="4"/>
      <c r="B2" s="163" t="s">
        <v>15</v>
      </c>
      <c r="C2" s="163"/>
      <c r="D2" s="163"/>
      <c r="E2" s="163"/>
      <c r="F2" s="163"/>
      <c r="G2" s="1"/>
      <c r="H2" s="1"/>
    </row>
    <row r="3" spans="1:8" ht="12.75" customHeight="1">
      <c r="A3" s="4"/>
      <c r="B3" s="163" t="s">
        <v>16</v>
      </c>
      <c r="C3" s="163"/>
      <c r="D3" s="163"/>
      <c r="E3" s="163"/>
      <c r="F3" s="163"/>
      <c r="G3" s="1"/>
      <c r="H3" s="1"/>
    </row>
    <row r="4" spans="1:8" ht="15" customHeight="1">
      <c r="A4" s="4"/>
      <c r="B4" s="163" t="s">
        <v>215</v>
      </c>
      <c r="C4" s="163"/>
      <c r="D4" s="163"/>
      <c r="E4" s="163"/>
      <c r="F4" s="163"/>
      <c r="G4" s="1"/>
      <c r="H4" s="1"/>
    </row>
    <row r="5" spans="1:8" ht="8.25" customHeight="1">
      <c r="A5" s="1"/>
      <c r="B5" s="1"/>
      <c r="C5" s="1"/>
      <c r="D5" s="4"/>
      <c r="G5" s="1"/>
      <c r="H5" s="1"/>
    </row>
    <row r="6" spans="1:8" ht="60" customHeight="1">
      <c r="A6" s="156" t="s">
        <v>214</v>
      </c>
      <c r="B6" s="156"/>
      <c r="C6" s="156"/>
      <c r="D6" s="156"/>
      <c r="E6" s="156"/>
      <c r="F6" s="156"/>
      <c r="G6" s="156"/>
      <c r="H6" s="156"/>
    </row>
    <row r="7" spans="1:8" ht="9.75" customHeight="1">
      <c r="A7" s="1"/>
      <c r="B7" s="1"/>
      <c r="C7" s="1"/>
      <c r="G7" s="1"/>
      <c r="H7" s="1"/>
    </row>
    <row r="8" spans="1:8" ht="24.75" customHeight="1">
      <c r="A8" s="31"/>
      <c r="B8" s="162" t="s">
        <v>6</v>
      </c>
      <c r="C8" s="162"/>
      <c r="D8" s="162"/>
      <c r="E8" s="162"/>
      <c r="F8" s="157" t="s">
        <v>56</v>
      </c>
      <c r="G8" s="157" t="s">
        <v>187</v>
      </c>
      <c r="H8" s="159" t="s">
        <v>188</v>
      </c>
    </row>
    <row r="9" spans="1:8" ht="39" customHeight="1">
      <c r="A9" s="39" t="s">
        <v>1</v>
      </c>
      <c r="B9" s="40" t="s">
        <v>213</v>
      </c>
      <c r="C9" s="9" t="s">
        <v>0</v>
      </c>
      <c r="D9" s="9" t="s">
        <v>60</v>
      </c>
      <c r="E9" s="10" t="s">
        <v>185</v>
      </c>
      <c r="F9" s="158"/>
      <c r="G9" s="158"/>
      <c r="H9" s="160"/>
    </row>
    <row r="10" spans="1:8" ht="14.25" customHeight="1" thickBot="1">
      <c r="A10" s="11">
        <v>1</v>
      </c>
      <c r="B10" s="11">
        <v>2</v>
      </c>
      <c r="C10" s="12">
        <v>4</v>
      </c>
      <c r="D10" s="12">
        <v>5</v>
      </c>
      <c r="E10" s="12">
        <v>3</v>
      </c>
      <c r="F10" s="11">
        <v>6</v>
      </c>
      <c r="G10" s="11">
        <v>7</v>
      </c>
      <c r="H10" s="11">
        <v>8</v>
      </c>
    </row>
    <row r="11" spans="1:8" ht="22.5" customHeight="1" hidden="1">
      <c r="A11" s="17" t="s">
        <v>8</v>
      </c>
      <c r="B11" s="18"/>
      <c r="C11" s="18"/>
      <c r="D11" s="18"/>
      <c r="E11" s="18"/>
      <c r="F11" s="19" t="e">
        <f>#REF!+#REF!+#REF!+#REF!+F34+#REF!+#REF!+#REF!+#REF!</f>
        <v>#REF!</v>
      </c>
      <c r="G11" s="1"/>
      <c r="H11" s="1"/>
    </row>
    <row r="12" spans="1:113" s="21" customFormat="1" ht="16.5" customHeight="1">
      <c r="A12" s="42" t="s">
        <v>42</v>
      </c>
      <c r="B12" s="32" t="s">
        <v>17</v>
      </c>
      <c r="C12" s="25" t="s">
        <v>172</v>
      </c>
      <c r="D12" s="25"/>
      <c r="E12" s="25" t="s">
        <v>43</v>
      </c>
      <c r="F12" s="34">
        <f>F13</f>
        <v>610</v>
      </c>
      <c r="G12" s="34">
        <f>G13</f>
        <v>608.5</v>
      </c>
      <c r="H12" s="135">
        <f aca="true" t="shared" si="0" ref="H12:H45">G12/F12*100</f>
        <v>99.75409836065575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</row>
    <row r="13" spans="1:8" ht="22.5" customHeight="1">
      <c r="A13" s="134" t="s">
        <v>173</v>
      </c>
      <c r="B13" s="47" t="s">
        <v>17</v>
      </c>
      <c r="C13" s="71" t="s">
        <v>106</v>
      </c>
      <c r="D13" s="72"/>
      <c r="E13" s="71" t="s">
        <v>44</v>
      </c>
      <c r="F13" s="48">
        <f>F14</f>
        <v>610</v>
      </c>
      <c r="G13" s="140">
        <f>G14</f>
        <v>608.5</v>
      </c>
      <c r="H13" s="135">
        <f t="shared" si="0"/>
        <v>99.75409836065575</v>
      </c>
    </row>
    <row r="14" spans="1:8" ht="14.25" customHeight="1">
      <c r="A14" s="49" t="s">
        <v>225</v>
      </c>
      <c r="B14" s="45" t="s">
        <v>17</v>
      </c>
      <c r="C14" s="33" t="s">
        <v>107</v>
      </c>
      <c r="D14" s="33" t="s">
        <v>174</v>
      </c>
      <c r="E14" s="33" t="s">
        <v>44</v>
      </c>
      <c r="F14" s="46">
        <v>610</v>
      </c>
      <c r="G14" s="30">
        <v>608.5</v>
      </c>
      <c r="H14" s="138">
        <f t="shared" si="0"/>
        <v>99.75409836065575</v>
      </c>
    </row>
    <row r="15" spans="1:113" s="21" customFormat="1" ht="15.75" customHeight="1">
      <c r="A15" s="22" t="s">
        <v>176</v>
      </c>
      <c r="B15" s="28" t="s">
        <v>17</v>
      </c>
      <c r="C15" s="5" t="s">
        <v>175</v>
      </c>
      <c r="D15" s="59"/>
      <c r="E15" s="117" t="s">
        <v>64</v>
      </c>
      <c r="F15" s="36">
        <f>F16</f>
        <v>2520</v>
      </c>
      <c r="G15" s="36">
        <f>G16</f>
        <v>2253.8</v>
      </c>
      <c r="H15" s="135">
        <f t="shared" si="0"/>
        <v>89.43650793650795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</row>
    <row r="16" spans="1:8" ht="13.5" customHeight="1">
      <c r="A16" s="50" t="s">
        <v>176</v>
      </c>
      <c r="B16" s="63" t="s">
        <v>17</v>
      </c>
      <c r="C16" s="51" t="s">
        <v>108</v>
      </c>
      <c r="D16" s="55"/>
      <c r="E16" s="101" t="s">
        <v>38</v>
      </c>
      <c r="F16" s="53">
        <f>F17+F19</f>
        <v>2520</v>
      </c>
      <c r="G16" s="53">
        <f>G17+G19</f>
        <v>2253.8</v>
      </c>
      <c r="H16" s="135">
        <f t="shared" si="0"/>
        <v>89.43650793650795</v>
      </c>
    </row>
    <row r="17" spans="1:8" ht="13.5" customHeight="1">
      <c r="A17" s="54" t="s">
        <v>177</v>
      </c>
      <c r="B17" s="55" t="s">
        <v>17</v>
      </c>
      <c r="C17" s="55" t="s">
        <v>109</v>
      </c>
      <c r="D17" s="55"/>
      <c r="E17" s="56" t="s">
        <v>38</v>
      </c>
      <c r="F17" s="57">
        <v>400</v>
      </c>
      <c r="G17" s="30">
        <v>377.4</v>
      </c>
      <c r="H17" s="138">
        <f t="shared" si="0"/>
        <v>94.35</v>
      </c>
    </row>
    <row r="18" spans="1:8" ht="24">
      <c r="A18" s="58" t="s">
        <v>51</v>
      </c>
      <c r="B18" s="6" t="s">
        <v>17</v>
      </c>
      <c r="C18" s="59" t="s">
        <v>109</v>
      </c>
      <c r="D18" s="59" t="s">
        <v>50</v>
      </c>
      <c r="E18" s="60" t="s">
        <v>38</v>
      </c>
      <c r="F18" s="8">
        <v>400</v>
      </c>
      <c r="G18" s="30">
        <v>377.4</v>
      </c>
      <c r="H18" s="138">
        <f t="shared" si="0"/>
        <v>94.35</v>
      </c>
    </row>
    <row r="19" spans="1:8" ht="21" customHeight="1">
      <c r="A19" s="61" t="s">
        <v>216</v>
      </c>
      <c r="B19" s="62" t="s">
        <v>17</v>
      </c>
      <c r="C19" s="84" t="s">
        <v>110</v>
      </c>
      <c r="D19" s="84"/>
      <c r="E19" s="64" t="s">
        <v>38</v>
      </c>
      <c r="F19" s="65">
        <v>2120</v>
      </c>
      <c r="G19" s="140">
        <f>G20</f>
        <v>1876.4</v>
      </c>
      <c r="H19" s="135">
        <f t="shared" si="0"/>
        <v>88.50943396226415</v>
      </c>
    </row>
    <row r="20" spans="1:8" ht="22.5" customHeight="1">
      <c r="A20" s="58" t="s">
        <v>51</v>
      </c>
      <c r="B20" s="6" t="s">
        <v>17</v>
      </c>
      <c r="C20" s="59" t="s">
        <v>110</v>
      </c>
      <c r="D20" s="59" t="s">
        <v>50</v>
      </c>
      <c r="E20" s="60" t="s">
        <v>38</v>
      </c>
      <c r="F20" s="8">
        <v>2120</v>
      </c>
      <c r="G20" s="30">
        <v>1876.4</v>
      </c>
      <c r="H20" s="138">
        <f t="shared" si="0"/>
        <v>88.50943396226415</v>
      </c>
    </row>
    <row r="21" spans="1:113" s="21" customFormat="1" ht="15" customHeight="1">
      <c r="A21" s="66" t="s">
        <v>181</v>
      </c>
      <c r="B21" s="67">
        <v>615</v>
      </c>
      <c r="C21" s="68" t="s">
        <v>171</v>
      </c>
      <c r="D21" s="68"/>
      <c r="E21" s="20" t="s">
        <v>63</v>
      </c>
      <c r="F21" s="26">
        <f>F22+F31</f>
        <v>7678.599999999999</v>
      </c>
      <c r="G21" s="26">
        <f>G22+G31</f>
        <v>7508.7</v>
      </c>
      <c r="H21" s="135">
        <f t="shared" si="0"/>
        <v>97.78735707029928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</row>
    <row r="22" spans="1:8" ht="25.5" customHeight="1">
      <c r="A22" s="69" t="s">
        <v>178</v>
      </c>
      <c r="B22" s="47" t="s">
        <v>17</v>
      </c>
      <c r="C22" s="72" t="s">
        <v>113</v>
      </c>
      <c r="D22" s="71"/>
      <c r="E22" s="71" t="s">
        <v>34</v>
      </c>
      <c r="F22" s="70">
        <f>F23+F26+F29</f>
        <v>7128.599999999999</v>
      </c>
      <c r="G22" s="70">
        <f>G23+G26+G29</f>
        <v>7030.099999999999</v>
      </c>
      <c r="H22" s="135">
        <f t="shared" si="0"/>
        <v>98.61824201105406</v>
      </c>
    </row>
    <row r="23" spans="1:8" ht="25.5" customHeight="1">
      <c r="A23" s="69" t="s">
        <v>179</v>
      </c>
      <c r="B23" s="47" t="s">
        <v>17</v>
      </c>
      <c r="C23" s="71" t="s">
        <v>111</v>
      </c>
      <c r="D23" s="71"/>
      <c r="E23" s="71" t="s">
        <v>34</v>
      </c>
      <c r="F23" s="70">
        <f>F24+F25</f>
        <v>4988.2</v>
      </c>
      <c r="G23" s="70">
        <f>G24+G25</f>
        <v>4899</v>
      </c>
      <c r="H23" s="135">
        <f t="shared" si="0"/>
        <v>98.21177980032878</v>
      </c>
    </row>
    <row r="24" spans="1:8" ht="15" customHeight="1">
      <c r="A24" s="44" t="s">
        <v>55</v>
      </c>
      <c r="B24" s="45" t="s">
        <v>17</v>
      </c>
      <c r="C24" s="33" t="s">
        <v>111</v>
      </c>
      <c r="D24" s="33" t="s">
        <v>189</v>
      </c>
      <c r="E24" s="33" t="s">
        <v>34</v>
      </c>
      <c r="F24" s="73">
        <v>1976.5</v>
      </c>
      <c r="G24" s="30">
        <v>1971.4</v>
      </c>
      <c r="H24" s="138">
        <f t="shared" si="0"/>
        <v>99.74196812547433</v>
      </c>
    </row>
    <row r="25" spans="1:8" ht="23.25" customHeight="1">
      <c r="A25" s="58" t="s">
        <v>51</v>
      </c>
      <c r="B25" s="45" t="s">
        <v>17</v>
      </c>
      <c r="C25" s="33" t="s">
        <v>111</v>
      </c>
      <c r="D25" s="33" t="s">
        <v>50</v>
      </c>
      <c r="E25" s="33" t="s">
        <v>34</v>
      </c>
      <c r="F25" s="73">
        <v>3011.7</v>
      </c>
      <c r="G25" s="30">
        <v>2927.6</v>
      </c>
      <c r="H25" s="138">
        <f t="shared" si="0"/>
        <v>97.20755719361158</v>
      </c>
    </row>
    <row r="26" spans="1:8" ht="25.5" customHeight="1">
      <c r="A26" s="69" t="s">
        <v>180</v>
      </c>
      <c r="B26" s="47" t="s">
        <v>17</v>
      </c>
      <c r="C26" s="71" t="s">
        <v>112</v>
      </c>
      <c r="D26" s="71"/>
      <c r="E26" s="71" t="s">
        <v>34</v>
      </c>
      <c r="F26" s="70">
        <f>F27+F28</f>
        <v>1410</v>
      </c>
      <c r="G26" s="70">
        <f>G27+G28</f>
        <v>1400.6999999999998</v>
      </c>
      <c r="H26" s="135">
        <f t="shared" si="0"/>
        <v>99.34042553191487</v>
      </c>
    </row>
    <row r="27" spans="1:8" ht="15" customHeight="1">
      <c r="A27" s="44" t="s">
        <v>55</v>
      </c>
      <c r="B27" s="45" t="s">
        <v>17</v>
      </c>
      <c r="C27" s="33" t="s">
        <v>112</v>
      </c>
      <c r="D27" s="33" t="s">
        <v>189</v>
      </c>
      <c r="E27" s="33" t="s">
        <v>34</v>
      </c>
      <c r="F27" s="73">
        <v>1045</v>
      </c>
      <c r="G27" s="30">
        <v>1038.1</v>
      </c>
      <c r="H27" s="138">
        <f t="shared" si="0"/>
        <v>99.33971291866028</v>
      </c>
    </row>
    <row r="28" spans="1:8" ht="21" customHeight="1">
      <c r="A28" s="58" t="s">
        <v>51</v>
      </c>
      <c r="B28" s="45" t="s">
        <v>17</v>
      </c>
      <c r="C28" s="33" t="s">
        <v>112</v>
      </c>
      <c r="D28" s="33" t="s">
        <v>50</v>
      </c>
      <c r="E28" s="33" t="s">
        <v>34</v>
      </c>
      <c r="F28" s="73">
        <v>365</v>
      </c>
      <c r="G28" s="30">
        <v>362.6</v>
      </c>
      <c r="H28" s="138">
        <f t="shared" si="0"/>
        <v>99.34246575342468</v>
      </c>
    </row>
    <row r="29" spans="1:8" ht="39">
      <c r="A29" s="94" t="s">
        <v>230</v>
      </c>
      <c r="B29" s="75">
        <v>615</v>
      </c>
      <c r="C29" s="71" t="s">
        <v>201</v>
      </c>
      <c r="D29" s="71"/>
      <c r="E29" s="76" t="s">
        <v>34</v>
      </c>
      <c r="F29" s="77">
        <v>730.4</v>
      </c>
      <c r="G29" s="77">
        <v>730.4</v>
      </c>
      <c r="H29" s="141">
        <f t="shared" si="0"/>
        <v>100</v>
      </c>
    </row>
    <row r="30" spans="1:8" ht="13.5" customHeight="1">
      <c r="A30" s="44" t="s">
        <v>55</v>
      </c>
      <c r="B30" s="145">
        <v>615</v>
      </c>
      <c r="C30" s="43" t="s">
        <v>201</v>
      </c>
      <c r="D30" s="43" t="s">
        <v>189</v>
      </c>
      <c r="E30" s="78" t="s">
        <v>34</v>
      </c>
      <c r="F30" s="146">
        <v>730.4</v>
      </c>
      <c r="G30" s="146">
        <v>730.4</v>
      </c>
      <c r="H30" s="142">
        <f t="shared" si="0"/>
        <v>100</v>
      </c>
    </row>
    <row r="31" spans="1:8" ht="12" customHeight="1">
      <c r="A31" s="74" t="s">
        <v>170</v>
      </c>
      <c r="B31" s="75">
        <v>615</v>
      </c>
      <c r="C31" s="72" t="s">
        <v>104</v>
      </c>
      <c r="D31" s="71"/>
      <c r="E31" s="76" t="s">
        <v>34</v>
      </c>
      <c r="F31" s="77">
        <v>550</v>
      </c>
      <c r="G31" s="77">
        <v>478.6</v>
      </c>
      <c r="H31" s="141">
        <f t="shared" si="0"/>
        <v>87.01818181818183</v>
      </c>
    </row>
    <row r="32" spans="1:8" ht="21.75" customHeight="1">
      <c r="A32" s="147" t="s">
        <v>103</v>
      </c>
      <c r="B32" s="78" t="s">
        <v>17</v>
      </c>
      <c r="C32" s="56" t="s">
        <v>105</v>
      </c>
      <c r="D32" s="56"/>
      <c r="E32" s="78" t="s">
        <v>34</v>
      </c>
      <c r="F32" s="57">
        <f>F33</f>
        <v>550</v>
      </c>
      <c r="G32" s="57">
        <f>G33</f>
        <v>478.6</v>
      </c>
      <c r="H32" s="138">
        <f t="shared" si="0"/>
        <v>87.01818181818183</v>
      </c>
    </row>
    <row r="33" spans="1:8" ht="22.5" customHeight="1">
      <c r="A33" s="58" t="s">
        <v>51</v>
      </c>
      <c r="B33" s="45" t="s">
        <v>17</v>
      </c>
      <c r="C33" s="60" t="s">
        <v>105</v>
      </c>
      <c r="D33" s="60" t="s">
        <v>50</v>
      </c>
      <c r="E33" s="33" t="s">
        <v>34</v>
      </c>
      <c r="F33" s="79">
        <v>550</v>
      </c>
      <c r="G33" s="30">
        <v>478.6</v>
      </c>
      <c r="H33" s="138">
        <f t="shared" si="0"/>
        <v>87.01818181818183</v>
      </c>
    </row>
    <row r="34" spans="1:113" s="21" customFormat="1" ht="14.25" customHeight="1">
      <c r="A34" s="66" t="s">
        <v>154</v>
      </c>
      <c r="B34" s="28" t="s">
        <v>17</v>
      </c>
      <c r="C34" s="28" t="s">
        <v>153</v>
      </c>
      <c r="D34" s="151"/>
      <c r="E34" s="28" t="s">
        <v>62</v>
      </c>
      <c r="F34" s="80">
        <f>F35+F45</f>
        <v>14883.4</v>
      </c>
      <c r="G34" s="80">
        <f>G35+G45</f>
        <v>14418.599999999999</v>
      </c>
      <c r="H34" s="135">
        <f t="shared" si="0"/>
        <v>96.87705766155582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</row>
    <row r="35" spans="1:8" ht="21" customHeight="1">
      <c r="A35" s="155" t="s">
        <v>209</v>
      </c>
      <c r="B35" s="81" t="s">
        <v>17</v>
      </c>
      <c r="C35" s="81" t="s">
        <v>165</v>
      </c>
      <c r="D35" s="62"/>
      <c r="E35" s="62" t="s">
        <v>30</v>
      </c>
      <c r="F35" s="53">
        <f>F36+F38+F40+F43</f>
        <v>3307.4</v>
      </c>
      <c r="G35" s="53">
        <f>G36+G38+G40+G43</f>
        <v>3137.8</v>
      </c>
      <c r="H35" s="135">
        <f t="shared" si="0"/>
        <v>94.87210497671887</v>
      </c>
    </row>
    <row r="36" spans="1:8" ht="13.5" customHeight="1">
      <c r="A36" s="82" t="s">
        <v>37</v>
      </c>
      <c r="B36" s="148" t="s">
        <v>17</v>
      </c>
      <c r="C36" s="55" t="s">
        <v>92</v>
      </c>
      <c r="D36" s="149"/>
      <c r="E36" s="149" t="s">
        <v>30</v>
      </c>
      <c r="F36" s="57">
        <f>F37</f>
        <v>937.5</v>
      </c>
      <c r="G36" s="57">
        <f>G37</f>
        <v>876.8</v>
      </c>
      <c r="H36" s="135">
        <f t="shared" si="0"/>
        <v>93.52533333333332</v>
      </c>
    </row>
    <row r="37" spans="1:8" ht="13.5" customHeight="1">
      <c r="A37" s="83" t="s">
        <v>59</v>
      </c>
      <c r="B37" s="59" t="s">
        <v>17</v>
      </c>
      <c r="C37" s="59" t="s">
        <v>92</v>
      </c>
      <c r="D37" s="6" t="s">
        <v>58</v>
      </c>
      <c r="E37" s="59" t="s">
        <v>30</v>
      </c>
      <c r="F37" s="57">
        <v>937.5</v>
      </c>
      <c r="G37" s="30">
        <v>876.8</v>
      </c>
      <c r="H37" s="138">
        <f t="shared" si="0"/>
        <v>93.52533333333332</v>
      </c>
    </row>
    <row r="38" spans="1:8" ht="17.25" customHeight="1">
      <c r="A38" s="82" t="s">
        <v>3</v>
      </c>
      <c r="B38" s="55" t="s">
        <v>17</v>
      </c>
      <c r="C38" s="55" t="s">
        <v>93</v>
      </c>
      <c r="D38" s="55"/>
      <c r="E38" s="55" t="s">
        <v>30</v>
      </c>
      <c r="F38" s="150">
        <f>F39</f>
        <v>399.9</v>
      </c>
      <c r="G38" s="30">
        <f>G39</f>
        <v>336.6</v>
      </c>
      <c r="H38" s="138">
        <f t="shared" si="0"/>
        <v>84.17104276069018</v>
      </c>
    </row>
    <row r="39" spans="1:8" ht="21.75" customHeight="1">
      <c r="A39" s="58" t="s">
        <v>51</v>
      </c>
      <c r="B39" s="59" t="s">
        <v>17</v>
      </c>
      <c r="C39" s="59" t="s">
        <v>93</v>
      </c>
      <c r="D39" s="59" t="s">
        <v>50</v>
      </c>
      <c r="E39" s="59" t="s">
        <v>30</v>
      </c>
      <c r="F39" s="8">
        <v>399.9</v>
      </c>
      <c r="G39" s="30">
        <v>336.6</v>
      </c>
      <c r="H39" s="138">
        <f t="shared" si="0"/>
        <v>84.17104276069018</v>
      </c>
    </row>
    <row r="40" spans="1:8" ht="21.75" customHeight="1">
      <c r="A40" s="50" t="s">
        <v>166</v>
      </c>
      <c r="B40" s="63" t="s">
        <v>17</v>
      </c>
      <c r="C40" s="84" t="s">
        <v>94</v>
      </c>
      <c r="D40" s="55"/>
      <c r="E40" s="84" t="s">
        <v>31</v>
      </c>
      <c r="F40" s="65">
        <f>SUM(F41:F42)</f>
        <v>1570</v>
      </c>
      <c r="G40" s="65">
        <f>SUM(G41:G42)</f>
        <v>1526.1</v>
      </c>
      <c r="H40" s="135">
        <f t="shared" si="0"/>
        <v>97.20382165605095</v>
      </c>
    </row>
    <row r="41" spans="1:8" ht="15" customHeight="1">
      <c r="A41" s="83" t="s">
        <v>59</v>
      </c>
      <c r="B41" s="59" t="s">
        <v>17</v>
      </c>
      <c r="C41" s="59" t="s">
        <v>94</v>
      </c>
      <c r="D41" s="59" t="s">
        <v>58</v>
      </c>
      <c r="E41" s="59" t="s">
        <v>31</v>
      </c>
      <c r="F41" s="8">
        <v>800</v>
      </c>
      <c r="G41" s="30">
        <v>800</v>
      </c>
      <c r="H41" s="142">
        <f t="shared" si="0"/>
        <v>100</v>
      </c>
    </row>
    <row r="42" spans="1:8" ht="21.75" customHeight="1">
      <c r="A42" s="58" t="s">
        <v>51</v>
      </c>
      <c r="B42" s="59" t="s">
        <v>17</v>
      </c>
      <c r="C42" s="59" t="s">
        <v>94</v>
      </c>
      <c r="D42" s="59" t="s">
        <v>50</v>
      </c>
      <c r="E42" s="59" t="s">
        <v>31</v>
      </c>
      <c r="F42" s="8">
        <v>770</v>
      </c>
      <c r="G42" s="30">
        <v>726.1</v>
      </c>
      <c r="H42" s="138">
        <f t="shared" si="0"/>
        <v>94.2987012987013</v>
      </c>
    </row>
    <row r="43" spans="1:8" ht="23.25" customHeight="1">
      <c r="A43" s="115" t="s">
        <v>205</v>
      </c>
      <c r="B43" s="151" t="s">
        <v>17</v>
      </c>
      <c r="C43" s="151" t="s">
        <v>202</v>
      </c>
      <c r="D43" s="151"/>
      <c r="E43" s="151" t="s">
        <v>30</v>
      </c>
      <c r="F43" s="29">
        <v>400</v>
      </c>
      <c r="G43" s="140">
        <v>398.3</v>
      </c>
      <c r="H43" s="135">
        <f t="shared" si="0"/>
        <v>99.575</v>
      </c>
    </row>
    <row r="44" spans="1:8" ht="15" customHeight="1">
      <c r="A44" s="58" t="s">
        <v>204</v>
      </c>
      <c r="B44" s="59" t="s">
        <v>17</v>
      </c>
      <c r="C44" s="59" t="s">
        <v>202</v>
      </c>
      <c r="D44" s="59" t="s">
        <v>203</v>
      </c>
      <c r="E44" s="59" t="s">
        <v>30</v>
      </c>
      <c r="F44" s="8">
        <v>400</v>
      </c>
      <c r="G44" s="30">
        <v>398.3</v>
      </c>
      <c r="H44" s="138">
        <f t="shared" si="0"/>
        <v>99.575</v>
      </c>
    </row>
    <row r="45" spans="1:8" ht="23.25" customHeight="1">
      <c r="A45" s="50" t="s">
        <v>152</v>
      </c>
      <c r="B45" s="63" t="s">
        <v>17</v>
      </c>
      <c r="C45" s="63" t="s">
        <v>155</v>
      </c>
      <c r="D45" s="84"/>
      <c r="E45" s="84" t="s">
        <v>32</v>
      </c>
      <c r="F45" s="65">
        <f>F46+F48+F50+F52</f>
        <v>11576</v>
      </c>
      <c r="G45" s="65">
        <f>G46+G48+G50+G52</f>
        <v>11280.8</v>
      </c>
      <c r="H45" s="135">
        <f t="shared" si="0"/>
        <v>97.44989633724947</v>
      </c>
    </row>
    <row r="46" spans="1:8" ht="13.5" customHeight="1">
      <c r="A46" s="85" t="s">
        <v>4</v>
      </c>
      <c r="B46" s="63" t="s">
        <v>17</v>
      </c>
      <c r="C46" s="84" t="s">
        <v>95</v>
      </c>
      <c r="D46" s="84"/>
      <c r="E46" s="84" t="s">
        <v>32</v>
      </c>
      <c r="F46" s="86">
        <f>F47</f>
        <v>3570</v>
      </c>
      <c r="G46" s="65">
        <f>G47</f>
        <v>3562.6</v>
      </c>
      <c r="H46" s="135">
        <f aca="true" t="shared" si="1" ref="H46:H72">G46/F46*100</f>
        <v>99.79271708683474</v>
      </c>
    </row>
    <row r="47" spans="1:8" ht="22.5" customHeight="1">
      <c r="A47" s="58" t="s">
        <v>51</v>
      </c>
      <c r="B47" s="59" t="s">
        <v>17</v>
      </c>
      <c r="C47" s="59" t="s">
        <v>95</v>
      </c>
      <c r="D47" s="59" t="s">
        <v>50</v>
      </c>
      <c r="E47" s="59" t="s">
        <v>32</v>
      </c>
      <c r="F47" s="87">
        <v>3570</v>
      </c>
      <c r="G47" s="30">
        <v>3562.6</v>
      </c>
      <c r="H47" s="138">
        <f t="shared" si="1"/>
        <v>99.79271708683474</v>
      </c>
    </row>
    <row r="48" spans="1:8" ht="14.25" customHeight="1">
      <c r="A48" s="61" t="s">
        <v>7</v>
      </c>
      <c r="B48" s="63" t="s">
        <v>17</v>
      </c>
      <c r="C48" s="84" t="s">
        <v>97</v>
      </c>
      <c r="D48" s="84"/>
      <c r="E48" s="84" t="s">
        <v>32</v>
      </c>
      <c r="F48" s="65">
        <f>F49</f>
        <v>3958</v>
      </c>
      <c r="G48" s="140">
        <f>G49</f>
        <v>3778.4</v>
      </c>
      <c r="H48" s="135">
        <f t="shared" si="1"/>
        <v>95.46235472460839</v>
      </c>
    </row>
    <row r="49" spans="1:8" ht="24" customHeight="1">
      <c r="A49" s="58" t="s">
        <v>51</v>
      </c>
      <c r="B49" s="59" t="s">
        <v>17</v>
      </c>
      <c r="C49" s="59" t="s">
        <v>97</v>
      </c>
      <c r="D49" s="59" t="s">
        <v>50</v>
      </c>
      <c r="E49" s="59" t="s">
        <v>32</v>
      </c>
      <c r="F49" s="8">
        <v>3958</v>
      </c>
      <c r="G49" s="30">
        <v>3778.4</v>
      </c>
      <c r="H49" s="138">
        <f t="shared" si="1"/>
        <v>95.46235472460839</v>
      </c>
    </row>
    <row r="50" spans="1:8" ht="23.25" customHeight="1">
      <c r="A50" s="61" t="s">
        <v>231</v>
      </c>
      <c r="B50" s="63" t="s">
        <v>17</v>
      </c>
      <c r="C50" s="84" t="s">
        <v>98</v>
      </c>
      <c r="D50" s="55"/>
      <c r="E50" s="84" t="s">
        <v>32</v>
      </c>
      <c r="F50" s="65">
        <f>SUM(F51:F51)</f>
        <v>3950</v>
      </c>
      <c r="G50" s="65">
        <f>SUM(G51:G51)</f>
        <v>3843.4</v>
      </c>
      <c r="H50" s="135">
        <f t="shared" si="1"/>
        <v>97.30126582278481</v>
      </c>
    </row>
    <row r="51" spans="1:8" ht="24" customHeight="1">
      <c r="A51" s="58" t="s">
        <v>51</v>
      </c>
      <c r="B51" s="59" t="s">
        <v>17</v>
      </c>
      <c r="C51" s="59" t="s">
        <v>98</v>
      </c>
      <c r="D51" s="59" t="s">
        <v>50</v>
      </c>
      <c r="E51" s="59" t="s">
        <v>32</v>
      </c>
      <c r="F51" s="8">
        <v>3950</v>
      </c>
      <c r="G51" s="30">
        <v>3843.4</v>
      </c>
      <c r="H51" s="138">
        <f t="shared" si="1"/>
        <v>97.30126582278481</v>
      </c>
    </row>
    <row r="52" spans="1:8" ht="24" customHeight="1">
      <c r="A52" s="61" t="s">
        <v>48</v>
      </c>
      <c r="B52" s="63" t="s">
        <v>17</v>
      </c>
      <c r="C52" s="84" t="s">
        <v>84</v>
      </c>
      <c r="D52" s="84"/>
      <c r="E52" s="84"/>
      <c r="F52" s="65">
        <f>SUM(F53:F54)</f>
        <v>98</v>
      </c>
      <c r="G52" s="65">
        <f>SUM(G53:G54)</f>
        <v>96.4</v>
      </c>
      <c r="H52" s="135">
        <f t="shared" si="1"/>
        <v>98.36734693877551</v>
      </c>
    </row>
    <row r="53" spans="1:8" ht="24">
      <c r="A53" s="58" t="s">
        <v>51</v>
      </c>
      <c r="B53" s="88" t="s">
        <v>17</v>
      </c>
      <c r="C53" s="59" t="s">
        <v>84</v>
      </c>
      <c r="D53" s="59" t="s">
        <v>50</v>
      </c>
      <c r="E53" s="59" t="s">
        <v>25</v>
      </c>
      <c r="F53" s="8">
        <v>10</v>
      </c>
      <c r="G53" s="137">
        <v>9.2</v>
      </c>
      <c r="H53" s="138">
        <f t="shared" si="1"/>
        <v>92</v>
      </c>
    </row>
    <row r="54" spans="1:8" ht="24" customHeight="1">
      <c r="A54" s="58" t="s">
        <v>51</v>
      </c>
      <c r="B54" s="88" t="s">
        <v>17</v>
      </c>
      <c r="C54" s="59" t="s">
        <v>84</v>
      </c>
      <c r="D54" s="59" t="s">
        <v>50</v>
      </c>
      <c r="E54" s="59" t="s">
        <v>41</v>
      </c>
      <c r="F54" s="89">
        <v>88</v>
      </c>
      <c r="G54" s="137">
        <v>87.2</v>
      </c>
      <c r="H54" s="138">
        <f t="shared" si="1"/>
        <v>99.0909090909091</v>
      </c>
    </row>
    <row r="55" spans="1:113" s="21" customFormat="1" ht="26.25">
      <c r="A55" s="69" t="s">
        <v>183</v>
      </c>
      <c r="B55" s="63" t="s">
        <v>17</v>
      </c>
      <c r="C55" s="63" t="s">
        <v>147</v>
      </c>
      <c r="D55" s="63"/>
      <c r="E55" s="63" t="s">
        <v>23</v>
      </c>
      <c r="F55" s="90">
        <f>F56+F59</f>
        <v>350</v>
      </c>
      <c r="G55" s="90">
        <f>G56+G59</f>
        <v>335.9</v>
      </c>
      <c r="H55" s="135">
        <f t="shared" si="1"/>
        <v>95.97142857142856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</row>
    <row r="56" spans="1:113" s="21" customFormat="1" ht="26.25">
      <c r="A56" s="69" t="s">
        <v>151</v>
      </c>
      <c r="B56" s="63" t="s">
        <v>17</v>
      </c>
      <c r="C56" s="84" t="s">
        <v>156</v>
      </c>
      <c r="D56" s="84"/>
      <c r="E56" s="84" t="s">
        <v>36</v>
      </c>
      <c r="F56" s="65">
        <v>20</v>
      </c>
      <c r="G56" s="136">
        <v>20</v>
      </c>
      <c r="H56" s="141">
        <f t="shared" si="1"/>
        <v>100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</row>
    <row r="57" spans="1:113" s="21" customFormat="1" ht="33" customHeight="1">
      <c r="A57" s="113" t="s">
        <v>217</v>
      </c>
      <c r="B57" s="91" t="s">
        <v>17</v>
      </c>
      <c r="C57" s="84" t="s">
        <v>85</v>
      </c>
      <c r="D57" s="84"/>
      <c r="E57" s="84" t="s">
        <v>36</v>
      </c>
      <c r="F57" s="65">
        <f>F58</f>
        <v>20</v>
      </c>
      <c r="G57" s="136">
        <v>20</v>
      </c>
      <c r="H57" s="141">
        <f t="shared" si="1"/>
        <v>100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</row>
    <row r="58" spans="1:113" s="21" customFormat="1" ht="22.5" customHeight="1">
      <c r="A58" s="58" t="s">
        <v>51</v>
      </c>
      <c r="B58" s="88" t="s">
        <v>17</v>
      </c>
      <c r="C58" s="59" t="s">
        <v>85</v>
      </c>
      <c r="D58" s="59" t="s">
        <v>50</v>
      </c>
      <c r="E58" s="59" t="s">
        <v>36</v>
      </c>
      <c r="F58" s="8">
        <v>20</v>
      </c>
      <c r="G58" s="137">
        <v>20</v>
      </c>
      <c r="H58" s="142">
        <f t="shared" si="1"/>
        <v>100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</row>
    <row r="59" spans="1:8" ht="45" customHeight="1">
      <c r="A59" s="61" t="s">
        <v>146</v>
      </c>
      <c r="B59" s="92" t="s">
        <v>17</v>
      </c>
      <c r="C59" s="63" t="s">
        <v>148</v>
      </c>
      <c r="D59" s="63"/>
      <c r="E59" s="84"/>
      <c r="F59" s="65">
        <f>F60+F64+F62</f>
        <v>330</v>
      </c>
      <c r="G59" s="65">
        <f>G60+G64+G62</f>
        <v>315.9</v>
      </c>
      <c r="H59" s="135">
        <f t="shared" si="1"/>
        <v>95.72727272727272</v>
      </c>
    </row>
    <row r="60" spans="1:8" ht="22.5" customHeight="1">
      <c r="A60" s="93" t="s">
        <v>9</v>
      </c>
      <c r="B60" s="91" t="s">
        <v>17</v>
      </c>
      <c r="C60" s="84" t="s">
        <v>150</v>
      </c>
      <c r="D60" s="84"/>
      <c r="E60" s="84" t="s">
        <v>24</v>
      </c>
      <c r="F60" s="65">
        <f>F61</f>
        <v>140</v>
      </c>
      <c r="G60" s="136">
        <f>G61</f>
        <v>126.9</v>
      </c>
      <c r="H60" s="135">
        <f t="shared" si="1"/>
        <v>90.64285714285715</v>
      </c>
    </row>
    <row r="61" spans="1:8" ht="22.5" customHeight="1">
      <c r="A61" s="58" t="s">
        <v>51</v>
      </c>
      <c r="B61" s="88" t="s">
        <v>17</v>
      </c>
      <c r="C61" s="59" t="s">
        <v>149</v>
      </c>
      <c r="D61" s="59" t="s">
        <v>50</v>
      </c>
      <c r="E61" s="59" t="s">
        <v>24</v>
      </c>
      <c r="F61" s="8">
        <v>140</v>
      </c>
      <c r="G61" s="30">
        <v>126.9</v>
      </c>
      <c r="H61" s="138">
        <f t="shared" si="1"/>
        <v>90.64285714285715</v>
      </c>
    </row>
    <row r="62" spans="1:8" ht="20.25" customHeight="1">
      <c r="A62" s="110" t="s">
        <v>227</v>
      </c>
      <c r="B62" s="63" t="s">
        <v>17</v>
      </c>
      <c r="C62" s="84" t="s">
        <v>196</v>
      </c>
      <c r="D62" s="63"/>
      <c r="E62" s="84" t="s">
        <v>25</v>
      </c>
      <c r="F62" s="65">
        <f>F63</f>
        <v>90</v>
      </c>
      <c r="G62" s="65">
        <f>G63</f>
        <v>90</v>
      </c>
      <c r="H62" s="141">
        <f>G62/F62*100</f>
        <v>100</v>
      </c>
    </row>
    <row r="63" spans="1:8" ht="23.25" customHeight="1">
      <c r="A63" s="58" t="s">
        <v>51</v>
      </c>
      <c r="B63" s="27" t="s">
        <v>17</v>
      </c>
      <c r="C63" s="59" t="s">
        <v>196</v>
      </c>
      <c r="D63" s="59" t="s">
        <v>50</v>
      </c>
      <c r="E63" s="59" t="s">
        <v>25</v>
      </c>
      <c r="F63" s="8">
        <v>90</v>
      </c>
      <c r="G63" s="30">
        <v>90</v>
      </c>
      <c r="H63" s="142">
        <f>G63/F63*100</f>
        <v>100</v>
      </c>
    </row>
    <row r="64" spans="1:8" ht="21" customHeight="1">
      <c r="A64" s="99" t="s">
        <v>49</v>
      </c>
      <c r="B64" s="63" t="s">
        <v>17</v>
      </c>
      <c r="C64" s="84" t="s">
        <v>83</v>
      </c>
      <c r="D64" s="63"/>
      <c r="E64" s="84" t="s">
        <v>25</v>
      </c>
      <c r="F64" s="65">
        <f>F65</f>
        <v>100</v>
      </c>
      <c r="G64" s="65">
        <f>G65</f>
        <v>99</v>
      </c>
      <c r="H64" s="135">
        <f t="shared" si="1"/>
        <v>99</v>
      </c>
    </row>
    <row r="65" spans="1:8" ht="21" customHeight="1">
      <c r="A65" s="58" t="s">
        <v>51</v>
      </c>
      <c r="B65" s="27" t="s">
        <v>17</v>
      </c>
      <c r="C65" s="59" t="s">
        <v>83</v>
      </c>
      <c r="D65" s="59" t="s">
        <v>50</v>
      </c>
      <c r="E65" s="59" t="s">
        <v>25</v>
      </c>
      <c r="F65" s="8">
        <v>100</v>
      </c>
      <c r="G65" s="30">
        <v>99</v>
      </c>
      <c r="H65" s="138">
        <f t="shared" si="1"/>
        <v>99</v>
      </c>
    </row>
    <row r="66" spans="1:113" s="21" customFormat="1" ht="14.25" customHeight="1">
      <c r="A66" s="22" t="s">
        <v>157</v>
      </c>
      <c r="B66" s="23" t="s">
        <v>17</v>
      </c>
      <c r="C66" s="25" t="s">
        <v>158</v>
      </c>
      <c r="D66" s="35"/>
      <c r="E66" s="24"/>
      <c r="F66" s="95">
        <f>F67+F70+F73</f>
        <v>10781.3</v>
      </c>
      <c r="G66" s="95">
        <f>G67+G70+G73</f>
        <v>10505.4</v>
      </c>
      <c r="H66" s="135">
        <f t="shared" si="1"/>
        <v>97.440939404339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</row>
    <row r="67" spans="1:8" ht="14.25" customHeight="1">
      <c r="A67" s="96" t="s">
        <v>163</v>
      </c>
      <c r="B67" s="62" t="s">
        <v>17</v>
      </c>
      <c r="C67" s="97" t="s">
        <v>164</v>
      </c>
      <c r="D67" s="52"/>
      <c r="E67" s="64" t="s">
        <v>28</v>
      </c>
      <c r="F67" s="98">
        <f>F68</f>
        <v>600</v>
      </c>
      <c r="G67" s="98">
        <f>G68</f>
        <v>587.2</v>
      </c>
      <c r="H67" s="135">
        <f t="shared" si="1"/>
        <v>97.86666666666667</v>
      </c>
    </row>
    <row r="68" spans="1:8" ht="22.5" customHeight="1">
      <c r="A68" s="99" t="s">
        <v>226</v>
      </c>
      <c r="B68" s="62" t="s">
        <v>17</v>
      </c>
      <c r="C68" s="100" t="s">
        <v>88</v>
      </c>
      <c r="D68" s="101"/>
      <c r="E68" s="64" t="s">
        <v>28</v>
      </c>
      <c r="F68" s="102">
        <f>F69</f>
        <v>600</v>
      </c>
      <c r="G68" s="102">
        <f>G69</f>
        <v>587.2</v>
      </c>
      <c r="H68" s="135">
        <f t="shared" si="1"/>
        <v>97.86666666666667</v>
      </c>
    </row>
    <row r="69" spans="1:8" ht="22.5" customHeight="1">
      <c r="A69" s="58" t="s">
        <v>51</v>
      </c>
      <c r="B69" s="6" t="s">
        <v>17</v>
      </c>
      <c r="C69" s="103" t="s">
        <v>88</v>
      </c>
      <c r="D69" s="60" t="s">
        <v>50</v>
      </c>
      <c r="E69" s="60" t="s">
        <v>28</v>
      </c>
      <c r="F69" s="104">
        <v>600</v>
      </c>
      <c r="G69" s="30">
        <v>587.2</v>
      </c>
      <c r="H69" s="138">
        <f t="shared" si="1"/>
        <v>97.86666666666667</v>
      </c>
    </row>
    <row r="70" spans="1:8" ht="14.25" customHeight="1">
      <c r="A70" s="50" t="s">
        <v>159</v>
      </c>
      <c r="B70" s="105" t="s">
        <v>17</v>
      </c>
      <c r="C70" s="72" t="s">
        <v>160</v>
      </c>
      <c r="D70" s="71"/>
      <c r="E70" s="106" t="s">
        <v>27</v>
      </c>
      <c r="F70" s="77">
        <f>F71</f>
        <v>10</v>
      </c>
      <c r="G70" s="77">
        <f>G71</f>
        <v>10</v>
      </c>
      <c r="H70" s="141">
        <f t="shared" si="1"/>
        <v>100</v>
      </c>
    </row>
    <row r="71" spans="1:8" ht="24" customHeight="1">
      <c r="A71" s="61" t="s">
        <v>218</v>
      </c>
      <c r="B71" s="64" t="s">
        <v>17</v>
      </c>
      <c r="C71" s="97" t="s">
        <v>91</v>
      </c>
      <c r="D71" s="64"/>
      <c r="E71" s="64" t="s">
        <v>29</v>
      </c>
      <c r="F71" s="98">
        <f>F72</f>
        <v>10</v>
      </c>
      <c r="G71" s="140">
        <v>10</v>
      </c>
      <c r="H71" s="141">
        <f t="shared" si="1"/>
        <v>100</v>
      </c>
    </row>
    <row r="72" spans="1:8" ht="15" customHeight="1">
      <c r="A72" s="58" t="s">
        <v>53</v>
      </c>
      <c r="B72" s="6" t="s">
        <v>17</v>
      </c>
      <c r="C72" s="108" t="s">
        <v>91</v>
      </c>
      <c r="D72" s="60" t="s">
        <v>52</v>
      </c>
      <c r="E72" s="60" t="s">
        <v>29</v>
      </c>
      <c r="F72" s="109">
        <v>10</v>
      </c>
      <c r="G72" s="30">
        <v>10</v>
      </c>
      <c r="H72" s="142">
        <f t="shared" si="1"/>
        <v>100</v>
      </c>
    </row>
    <row r="73" spans="1:8" ht="13.5" customHeight="1">
      <c r="A73" s="69" t="s">
        <v>186</v>
      </c>
      <c r="B73" s="64" t="s">
        <v>17</v>
      </c>
      <c r="C73" s="71" t="s">
        <v>161</v>
      </c>
      <c r="D73" s="71"/>
      <c r="E73" s="64" t="s">
        <v>41</v>
      </c>
      <c r="F73" s="77">
        <f>F74+F82+F80+F76+F78</f>
        <v>10171.3</v>
      </c>
      <c r="G73" s="77">
        <f>G74+G82+G80+G76+G78</f>
        <v>9908.199999999999</v>
      </c>
      <c r="H73" s="135">
        <f aca="true" t="shared" si="2" ref="H73:H106">G73/F73*100</f>
        <v>97.41330999970505</v>
      </c>
    </row>
    <row r="74" spans="1:8" ht="22.5" customHeight="1">
      <c r="A74" s="113" t="s">
        <v>162</v>
      </c>
      <c r="B74" s="91" t="s">
        <v>17</v>
      </c>
      <c r="C74" s="71" t="s">
        <v>86</v>
      </c>
      <c r="D74" s="71"/>
      <c r="E74" s="106" t="s">
        <v>41</v>
      </c>
      <c r="F74" s="26">
        <f>F75</f>
        <v>1565.2</v>
      </c>
      <c r="G74" s="26">
        <f>G75</f>
        <v>1520.7</v>
      </c>
      <c r="H74" s="135">
        <f t="shared" si="2"/>
        <v>97.15691285458728</v>
      </c>
    </row>
    <row r="75" spans="1:8" ht="21" customHeight="1">
      <c r="A75" s="58" t="s">
        <v>51</v>
      </c>
      <c r="B75" s="88" t="s">
        <v>17</v>
      </c>
      <c r="C75" s="33" t="s">
        <v>86</v>
      </c>
      <c r="D75" s="33" t="s">
        <v>50</v>
      </c>
      <c r="E75" s="107" t="s">
        <v>41</v>
      </c>
      <c r="F75" s="89">
        <v>1565.2</v>
      </c>
      <c r="G75" s="30">
        <v>1520.7</v>
      </c>
      <c r="H75" s="138">
        <f t="shared" si="2"/>
        <v>97.15691285458728</v>
      </c>
    </row>
    <row r="76" spans="1:8" ht="21" customHeight="1">
      <c r="A76" s="110" t="s">
        <v>210</v>
      </c>
      <c r="B76" s="152" t="s">
        <v>17</v>
      </c>
      <c r="C76" s="68" t="s">
        <v>206</v>
      </c>
      <c r="D76" s="68"/>
      <c r="E76" s="24" t="s">
        <v>41</v>
      </c>
      <c r="F76" s="26">
        <v>1553</v>
      </c>
      <c r="G76" s="153">
        <v>1416.2</v>
      </c>
      <c r="H76" s="135">
        <f t="shared" si="2"/>
        <v>91.19124275595621</v>
      </c>
    </row>
    <row r="77" spans="1:8" ht="21" customHeight="1">
      <c r="A77" s="58" t="s">
        <v>51</v>
      </c>
      <c r="B77" s="88" t="s">
        <v>17</v>
      </c>
      <c r="C77" s="33" t="s">
        <v>206</v>
      </c>
      <c r="D77" s="33" t="s">
        <v>50</v>
      </c>
      <c r="E77" s="107" t="s">
        <v>41</v>
      </c>
      <c r="F77" s="89">
        <v>1553</v>
      </c>
      <c r="G77" s="144">
        <v>1416.2</v>
      </c>
      <c r="H77" s="138">
        <f t="shared" si="2"/>
        <v>91.19124275595621</v>
      </c>
    </row>
    <row r="78" spans="1:8" ht="21" customHeight="1">
      <c r="A78" s="110" t="s">
        <v>211</v>
      </c>
      <c r="B78" s="152" t="s">
        <v>17</v>
      </c>
      <c r="C78" s="68" t="s">
        <v>207</v>
      </c>
      <c r="D78" s="68"/>
      <c r="E78" s="24" t="s">
        <v>41</v>
      </c>
      <c r="F78" s="26">
        <v>1789.9</v>
      </c>
      <c r="G78" s="153">
        <v>1789.9</v>
      </c>
      <c r="H78" s="142">
        <f t="shared" si="2"/>
        <v>100</v>
      </c>
    </row>
    <row r="79" spans="1:8" ht="21" customHeight="1">
      <c r="A79" s="58" t="s">
        <v>51</v>
      </c>
      <c r="B79" s="88" t="s">
        <v>17</v>
      </c>
      <c r="C79" s="33" t="s">
        <v>207</v>
      </c>
      <c r="D79" s="33" t="s">
        <v>50</v>
      </c>
      <c r="E79" s="107" t="s">
        <v>41</v>
      </c>
      <c r="F79" s="89">
        <v>1789.9</v>
      </c>
      <c r="G79" s="144">
        <v>1789.9</v>
      </c>
      <c r="H79" s="142">
        <f t="shared" si="2"/>
        <v>100</v>
      </c>
    </row>
    <row r="80" spans="1:8" ht="24" customHeight="1">
      <c r="A80" s="110" t="s">
        <v>227</v>
      </c>
      <c r="B80" s="91" t="s">
        <v>17</v>
      </c>
      <c r="C80" s="71" t="s">
        <v>197</v>
      </c>
      <c r="D80" s="71"/>
      <c r="E80" s="106" t="s">
        <v>41</v>
      </c>
      <c r="F80" s="77">
        <f>F81</f>
        <v>863.2</v>
      </c>
      <c r="G80" s="77">
        <f>G81</f>
        <v>863.2</v>
      </c>
      <c r="H80" s="141">
        <f>G80/F80*100</f>
        <v>100</v>
      </c>
    </row>
    <row r="81" spans="1:8" ht="21" customHeight="1">
      <c r="A81" s="58" t="s">
        <v>51</v>
      </c>
      <c r="B81" s="88" t="s">
        <v>17</v>
      </c>
      <c r="C81" s="33" t="s">
        <v>197</v>
      </c>
      <c r="D81" s="33" t="s">
        <v>50</v>
      </c>
      <c r="E81" s="107" t="s">
        <v>41</v>
      </c>
      <c r="F81" s="89">
        <v>863.2</v>
      </c>
      <c r="G81" s="30">
        <v>863.2</v>
      </c>
      <c r="H81" s="142">
        <f t="shared" si="2"/>
        <v>100</v>
      </c>
    </row>
    <row r="82" spans="1:8" ht="36" customHeight="1">
      <c r="A82" s="61" t="s">
        <v>219</v>
      </c>
      <c r="B82" s="91" t="s">
        <v>17</v>
      </c>
      <c r="C82" s="71" t="s">
        <v>87</v>
      </c>
      <c r="D82" s="71"/>
      <c r="E82" s="106" t="s">
        <v>41</v>
      </c>
      <c r="F82" s="77">
        <f>F83</f>
        <v>4400</v>
      </c>
      <c r="G82" s="77">
        <f>G83</f>
        <v>4318.2</v>
      </c>
      <c r="H82" s="135">
        <f t="shared" si="2"/>
        <v>98.14090909090909</v>
      </c>
    </row>
    <row r="83" spans="1:8" ht="23.25" customHeight="1">
      <c r="A83" s="58" t="s">
        <v>51</v>
      </c>
      <c r="B83" s="88" t="s">
        <v>17</v>
      </c>
      <c r="C83" s="33" t="s">
        <v>87</v>
      </c>
      <c r="D83" s="33" t="s">
        <v>50</v>
      </c>
      <c r="E83" s="107" t="s">
        <v>41</v>
      </c>
      <c r="F83" s="89">
        <v>4400</v>
      </c>
      <c r="G83" s="89">
        <v>4318.2</v>
      </c>
      <c r="H83" s="138">
        <f t="shared" si="2"/>
        <v>98.14090909090909</v>
      </c>
    </row>
    <row r="84" spans="1:113" s="21" customFormat="1" ht="22.5" customHeight="1">
      <c r="A84" s="110" t="s">
        <v>141</v>
      </c>
      <c r="B84" s="5" t="s">
        <v>17</v>
      </c>
      <c r="C84" s="5" t="s">
        <v>142</v>
      </c>
      <c r="D84" s="111"/>
      <c r="E84" s="5" t="s">
        <v>35</v>
      </c>
      <c r="F84" s="7">
        <f aca="true" t="shared" si="3" ref="F84:G86">F85</f>
        <v>522</v>
      </c>
      <c r="G84" s="102">
        <f t="shared" si="3"/>
        <v>520.9</v>
      </c>
      <c r="H84" s="135">
        <f t="shared" si="2"/>
        <v>99.78927203065133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</row>
    <row r="85" spans="1:113" s="41" customFormat="1" ht="14.25" customHeight="1">
      <c r="A85" s="61" t="s">
        <v>143</v>
      </c>
      <c r="B85" s="51" t="s">
        <v>17</v>
      </c>
      <c r="C85" s="51" t="s">
        <v>144</v>
      </c>
      <c r="D85" s="76"/>
      <c r="E85" s="51" t="s">
        <v>35</v>
      </c>
      <c r="F85" s="102">
        <f t="shared" si="3"/>
        <v>522</v>
      </c>
      <c r="G85" s="102">
        <f t="shared" si="3"/>
        <v>520.9</v>
      </c>
      <c r="H85" s="135">
        <f t="shared" si="2"/>
        <v>99.78927203065133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</row>
    <row r="86" spans="1:8" ht="23.25">
      <c r="A86" s="113" t="s">
        <v>54</v>
      </c>
      <c r="B86" s="76" t="s">
        <v>17</v>
      </c>
      <c r="C86" s="76" t="s">
        <v>140</v>
      </c>
      <c r="D86" s="76"/>
      <c r="E86" s="76" t="s">
        <v>32</v>
      </c>
      <c r="F86" s="114">
        <f t="shared" si="3"/>
        <v>522</v>
      </c>
      <c r="G86" s="114">
        <f t="shared" si="3"/>
        <v>520.9</v>
      </c>
      <c r="H86" s="135">
        <f t="shared" si="2"/>
        <v>99.78927203065133</v>
      </c>
    </row>
    <row r="87" spans="1:8" ht="24">
      <c r="A87" s="58" t="s">
        <v>51</v>
      </c>
      <c r="B87" s="111" t="s">
        <v>17</v>
      </c>
      <c r="C87" s="111" t="s">
        <v>140</v>
      </c>
      <c r="D87" s="111" t="s">
        <v>50</v>
      </c>
      <c r="E87" s="111" t="s">
        <v>32</v>
      </c>
      <c r="F87" s="38">
        <v>522</v>
      </c>
      <c r="G87" s="30">
        <v>520.9</v>
      </c>
      <c r="H87" s="138">
        <f t="shared" si="2"/>
        <v>99.78927203065133</v>
      </c>
    </row>
    <row r="88" spans="1:8" ht="15.75" customHeight="1">
      <c r="A88" s="115" t="s">
        <v>167</v>
      </c>
      <c r="B88" s="116" t="s">
        <v>17</v>
      </c>
      <c r="C88" s="117" t="s">
        <v>168</v>
      </c>
      <c r="D88" s="118"/>
      <c r="E88" s="118"/>
      <c r="F88" s="36">
        <f>F89+F92</f>
        <v>246.1</v>
      </c>
      <c r="G88" s="36">
        <f>G89+G92</f>
        <v>243.5</v>
      </c>
      <c r="H88" s="135">
        <f t="shared" si="2"/>
        <v>98.94351889475823</v>
      </c>
    </row>
    <row r="89" spans="1:8" ht="13.5" customHeight="1">
      <c r="A89" s="85" t="s">
        <v>184</v>
      </c>
      <c r="B89" s="81" t="s">
        <v>17</v>
      </c>
      <c r="C89" s="101" t="s">
        <v>169</v>
      </c>
      <c r="D89" s="64"/>
      <c r="E89" s="64" t="s">
        <v>33</v>
      </c>
      <c r="F89" s="53">
        <f>F90</f>
        <v>204</v>
      </c>
      <c r="G89" s="36">
        <f>G90</f>
        <v>201.4</v>
      </c>
      <c r="H89" s="135">
        <f t="shared" si="2"/>
        <v>98.72549019607844</v>
      </c>
    </row>
    <row r="90" spans="1:8" ht="15" customHeight="1">
      <c r="A90" s="85" t="s">
        <v>10</v>
      </c>
      <c r="B90" s="84" t="s">
        <v>17</v>
      </c>
      <c r="C90" s="64" t="s">
        <v>99</v>
      </c>
      <c r="D90" s="64"/>
      <c r="E90" s="64" t="s">
        <v>33</v>
      </c>
      <c r="F90" s="36">
        <f>F91</f>
        <v>204</v>
      </c>
      <c r="G90" s="140">
        <f>G91</f>
        <v>201.4</v>
      </c>
      <c r="H90" s="135">
        <f t="shared" si="2"/>
        <v>98.72549019607844</v>
      </c>
    </row>
    <row r="91" spans="1:8" ht="22.5" customHeight="1">
      <c r="A91" s="58" t="s">
        <v>51</v>
      </c>
      <c r="B91" s="59" t="s">
        <v>17</v>
      </c>
      <c r="C91" s="60" t="s">
        <v>99</v>
      </c>
      <c r="D91" s="60" t="s">
        <v>50</v>
      </c>
      <c r="E91" s="60" t="s">
        <v>33</v>
      </c>
      <c r="F91" s="79">
        <v>204</v>
      </c>
      <c r="G91" s="30">
        <v>201.4</v>
      </c>
      <c r="H91" s="138">
        <f t="shared" si="2"/>
        <v>98.72549019607844</v>
      </c>
    </row>
    <row r="92" spans="1:8" ht="22.5" customHeight="1">
      <c r="A92" s="110" t="s">
        <v>194</v>
      </c>
      <c r="B92" s="81" t="s">
        <v>17</v>
      </c>
      <c r="C92" s="101" t="s">
        <v>169</v>
      </c>
      <c r="D92" s="64"/>
      <c r="E92" s="64" t="s">
        <v>33</v>
      </c>
      <c r="F92" s="53">
        <f>F93</f>
        <v>42.1</v>
      </c>
      <c r="G92" s="36">
        <f>G93</f>
        <v>42.1</v>
      </c>
      <c r="H92" s="141">
        <f>G92/F92*100</f>
        <v>100</v>
      </c>
    </row>
    <row r="93" spans="1:8" ht="12.75" customHeight="1">
      <c r="A93" s="58" t="s">
        <v>232</v>
      </c>
      <c r="B93" s="59" t="s">
        <v>17</v>
      </c>
      <c r="C93" s="60" t="s">
        <v>193</v>
      </c>
      <c r="D93" s="60" t="s">
        <v>118</v>
      </c>
      <c r="E93" s="60" t="s">
        <v>33</v>
      </c>
      <c r="F93" s="79">
        <v>42.1</v>
      </c>
      <c r="G93" s="30">
        <v>42.1</v>
      </c>
      <c r="H93" s="142">
        <f t="shared" si="2"/>
        <v>100</v>
      </c>
    </row>
    <row r="94" spans="1:8" ht="18" customHeight="1">
      <c r="A94" s="13" t="s">
        <v>115</v>
      </c>
      <c r="B94" s="5" t="s">
        <v>17</v>
      </c>
      <c r="C94" s="5" t="s">
        <v>122</v>
      </c>
      <c r="D94" s="20"/>
      <c r="E94" s="20" t="s">
        <v>61</v>
      </c>
      <c r="F94" s="7">
        <f>F95+F100</f>
        <v>10501.1</v>
      </c>
      <c r="G94" s="7">
        <f>G95+G100</f>
        <v>10404.400000000001</v>
      </c>
      <c r="H94" s="135">
        <f t="shared" si="2"/>
        <v>99.0791440896668</v>
      </c>
    </row>
    <row r="95" spans="1:8" ht="24" customHeight="1">
      <c r="A95" s="119" t="s">
        <v>119</v>
      </c>
      <c r="B95" s="51" t="s">
        <v>17</v>
      </c>
      <c r="C95" s="51" t="s">
        <v>102</v>
      </c>
      <c r="D95" s="78"/>
      <c r="E95" s="76" t="s">
        <v>19</v>
      </c>
      <c r="F95" s="102">
        <f>F96+F98</f>
        <v>7070</v>
      </c>
      <c r="G95" s="102">
        <f>G96+G98</f>
        <v>7033</v>
      </c>
      <c r="H95" s="135">
        <f t="shared" si="2"/>
        <v>99.47666195190948</v>
      </c>
    </row>
    <row r="96" spans="1:8" ht="21.75" customHeight="1">
      <c r="A96" s="124" t="s">
        <v>120</v>
      </c>
      <c r="B96" s="51" t="s">
        <v>17</v>
      </c>
      <c r="C96" s="76" t="s">
        <v>66</v>
      </c>
      <c r="D96" s="76"/>
      <c r="E96" s="76" t="s">
        <v>19</v>
      </c>
      <c r="F96" s="7">
        <f>F97</f>
        <v>5970</v>
      </c>
      <c r="G96" s="140">
        <f>G97</f>
        <v>5933.8</v>
      </c>
      <c r="H96" s="135">
        <f t="shared" si="2"/>
        <v>99.39363484087103</v>
      </c>
    </row>
    <row r="97" spans="1:8" ht="23.25" customHeight="1">
      <c r="A97" s="15" t="s">
        <v>121</v>
      </c>
      <c r="B97" s="37" t="s">
        <v>17</v>
      </c>
      <c r="C97" s="111" t="s">
        <v>66</v>
      </c>
      <c r="D97" s="111" t="s">
        <v>123</v>
      </c>
      <c r="E97" s="111" t="s">
        <v>19</v>
      </c>
      <c r="F97" s="104">
        <v>5970</v>
      </c>
      <c r="G97" s="30">
        <v>5933.8</v>
      </c>
      <c r="H97" s="138">
        <f t="shared" si="2"/>
        <v>99.39363484087103</v>
      </c>
    </row>
    <row r="98" spans="1:8" ht="22.5" customHeight="1">
      <c r="A98" s="124" t="s">
        <v>124</v>
      </c>
      <c r="B98" s="122" t="s">
        <v>17</v>
      </c>
      <c r="C98" s="132" t="s">
        <v>68</v>
      </c>
      <c r="D98" s="132"/>
      <c r="E98" s="132" t="s">
        <v>19</v>
      </c>
      <c r="F98" s="7">
        <v>1100</v>
      </c>
      <c r="G98" s="136">
        <f>G99</f>
        <v>1099.2</v>
      </c>
      <c r="H98" s="135">
        <f t="shared" si="2"/>
        <v>99.92727272727274</v>
      </c>
    </row>
    <row r="99" spans="1:8" ht="22.5" customHeight="1">
      <c r="A99" s="15" t="s">
        <v>121</v>
      </c>
      <c r="B99" s="120" t="s">
        <v>17</v>
      </c>
      <c r="C99" s="121" t="s">
        <v>68</v>
      </c>
      <c r="D99" s="121" t="s">
        <v>123</v>
      </c>
      <c r="E99" s="121" t="s">
        <v>19</v>
      </c>
      <c r="F99" s="104">
        <v>1100</v>
      </c>
      <c r="G99" s="137">
        <v>1099.2</v>
      </c>
      <c r="H99" s="138">
        <f t="shared" si="2"/>
        <v>99.92727272727274</v>
      </c>
    </row>
    <row r="100" spans="1:8" ht="15.75" customHeight="1">
      <c r="A100" s="119" t="s">
        <v>116</v>
      </c>
      <c r="B100" s="122" t="s">
        <v>17</v>
      </c>
      <c r="C100" s="122" t="s">
        <v>126</v>
      </c>
      <c r="D100" s="132"/>
      <c r="E100" s="122" t="s">
        <v>19</v>
      </c>
      <c r="F100" s="102">
        <f>F101+F104+F106</f>
        <v>3431.1</v>
      </c>
      <c r="G100" s="102">
        <f>G101+G104+G106</f>
        <v>3371.4000000000005</v>
      </c>
      <c r="H100" s="135">
        <f t="shared" si="2"/>
        <v>98.26003322549622</v>
      </c>
    </row>
    <row r="101" spans="1:8" ht="23.25" customHeight="1">
      <c r="A101" s="124" t="s">
        <v>125</v>
      </c>
      <c r="B101" s="132" t="s">
        <v>17</v>
      </c>
      <c r="C101" s="132" t="s">
        <v>67</v>
      </c>
      <c r="D101" s="132"/>
      <c r="E101" s="132" t="s">
        <v>19</v>
      </c>
      <c r="F101" s="102">
        <f>F102+F103</f>
        <v>3014.9</v>
      </c>
      <c r="G101" s="102">
        <f>G102+G103</f>
        <v>2957.1000000000004</v>
      </c>
      <c r="H101" s="135">
        <f t="shared" si="2"/>
        <v>98.08285515274139</v>
      </c>
    </row>
    <row r="102" spans="1:8" ht="33" customHeight="1">
      <c r="A102" s="15" t="s">
        <v>228</v>
      </c>
      <c r="B102" s="121" t="s">
        <v>17</v>
      </c>
      <c r="C102" s="121" t="s">
        <v>67</v>
      </c>
      <c r="D102" s="121" t="s">
        <v>190</v>
      </c>
      <c r="E102" s="121" t="s">
        <v>19</v>
      </c>
      <c r="F102" s="104">
        <v>1028</v>
      </c>
      <c r="G102" s="30">
        <v>1016.2</v>
      </c>
      <c r="H102" s="142">
        <f t="shared" si="2"/>
        <v>98.85214007782102</v>
      </c>
    </row>
    <row r="103" spans="1:8" ht="21.75" customHeight="1">
      <c r="A103" s="15" t="s">
        <v>127</v>
      </c>
      <c r="B103" s="37" t="s">
        <v>17</v>
      </c>
      <c r="C103" s="111" t="s">
        <v>67</v>
      </c>
      <c r="D103" s="111" t="s">
        <v>50</v>
      </c>
      <c r="E103" s="111" t="s">
        <v>19</v>
      </c>
      <c r="F103" s="104">
        <v>1986.9</v>
      </c>
      <c r="G103" s="30">
        <v>1940.9</v>
      </c>
      <c r="H103" s="138">
        <f t="shared" si="2"/>
        <v>97.68483567366249</v>
      </c>
    </row>
    <row r="104" spans="1:8" ht="35.25" customHeight="1">
      <c r="A104" s="16" t="s">
        <v>191</v>
      </c>
      <c r="B104" s="5" t="s">
        <v>17</v>
      </c>
      <c r="C104" s="20" t="s">
        <v>192</v>
      </c>
      <c r="D104" s="20"/>
      <c r="E104" s="20" t="s">
        <v>19</v>
      </c>
      <c r="F104" s="7">
        <v>1</v>
      </c>
      <c r="G104" s="140">
        <v>1</v>
      </c>
      <c r="H104" s="141">
        <f t="shared" si="2"/>
        <v>100</v>
      </c>
    </row>
    <row r="105" spans="1:8" ht="21.75" customHeight="1">
      <c r="A105" s="15" t="s">
        <v>191</v>
      </c>
      <c r="B105" s="37" t="s">
        <v>17</v>
      </c>
      <c r="C105" s="111" t="s">
        <v>192</v>
      </c>
      <c r="D105" s="111" t="s">
        <v>50</v>
      </c>
      <c r="E105" s="111" t="s">
        <v>19</v>
      </c>
      <c r="F105" s="104">
        <v>1</v>
      </c>
      <c r="G105" s="30">
        <v>1</v>
      </c>
      <c r="H105" s="142">
        <f t="shared" si="2"/>
        <v>100</v>
      </c>
    </row>
    <row r="106" spans="1:8" ht="21" customHeight="1">
      <c r="A106" s="113" t="s">
        <v>114</v>
      </c>
      <c r="B106" s="76" t="s">
        <v>17</v>
      </c>
      <c r="C106" s="76" t="s">
        <v>65</v>
      </c>
      <c r="D106" s="76"/>
      <c r="E106" s="76" t="s">
        <v>18</v>
      </c>
      <c r="F106" s="7">
        <f>F107</f>
        <v>415.2</v>
      </c>
      <c r="G106" s="140">
        <f>G107</f>
        <v>413.3</v>
      </c>
      <c r="H106" s="135">
        <f t="shared" si="2"/>
        <v>99.54238921001928</v>
      </c>
    </row>
    <row r="107" spans="1:8" ht="33" customHeight="1">
      <c r="A107" s="123" t="s">
        <v>117</v>
      </c>
      <c r="B107" s="111" t="s">
        <v>17</v>
      </c>
      <c r="C107" s="111" t="s">
        <v>65</v>
      </c>
      <c r="D107" s="111" t="s">
        <v>118</v>
      </c>
      <c r="E107" s="111" t="s">
        <v>18</v>
      </c>
      <c r="F107" s="104">
        <v>415.2</v>
      </c>
      <c r="G107" s="30">
        <v>413.3</v>
      </c>
      <c r="H107" s="138">
        <f aca="true" t="shared" si="4" ref="H107:H137">G107/F107*100</f>
        <v>99.54238921001928</v>
      </c>
    </row>
    <row r="108" spans="1:8" ht="14.25" customHeight="1">
      <c r="A108" s="14" t="s">
        <v>128</v>
      </c>
      <c r="B108" s="5" t="s">
        <v>17</v>
      </c>
      <c r="C108" s="5" t="s">
        <v>129</v>
      </c>
      <c r="D108" s="5"/>
      <c r="E108" s="5" t="s">
        <v>61</v>
      </c>
      <c r="F108" s="7">
        <f>F109</f>
        <v>4548.4</v>
      </c>
      <c r="G108" s="7">
        <f>G109</f>
        <v>4030.1</v>
      </c>
      <c r="H108" s="138">
        <f t="shared" si="4"/>
        <v>88.60478409990327</v>
      </c>
    </row>
    <row r="109" spans="1:8" ht="15" customHeight="1">
      <c r="A109" s="124" t="s">
        <v>130</v>
      </c>
      <c r="B109" s="112" t="s">
        <v>17</v>
      </c>
      <c r="C109" s="112" t="s">
        <v>100</v>
      </c>
      <c r="D109" s="112"/>
      <c r="E109" s="112" t="s">
        <v>19</v>
      </c>
      <c r="F109" s="102">
        <f>F110+F118+F120+F122+F125+F127+F129+F138+F133+F136+F143+F131+F145+F141</f>
        <v>4548.4</v>
      </c>
      <c r="G109" s="102">
        <f>G110+G118+G120+G122+G125+G127+G129+G138+G133+G136+G143+G131+G145+G141</f>
        <v>4030.1</v>
      </c>
      <c r="H109" s="138">
        <f t="shared" si="4"/>
        <v>88.60478409990327</v>
      </c>
    </row>
    <row r="110" spans="1:8" ht="14.25" customHeight="1">
      <c r="A110" s="113" t="s">
        <v>229</v>
      </c>
      <c r="B110" s="76" t="s">
        <v>17</v>
      </c>
      <c r="C110" s="78" t="s">
        <v>69</v>
      </c>
      <c r="D110" s="78"/>
      <c r="E110" s="76" t="s">
        <v>19</v>
      </c>
      <c r="F110" s="102">
        <f>SUM(F111:F117)</f>
        <v>293</v>
      </c>
      <c r="G110" s="102">
        <f>SUM(G111:G117)</f>
        <v>293</v>
      </c>
      <c r="H110" s="142">
        <f t="shared" si="4"/>
        <v>100</v>
      </c>
    </row>
    <row r="111" spans="1:8" ht="15" customHeight="1">
      <c r="A111" s="93" t="s">
        <v>199</v>
      </c>
      <c r="B111" s="78" t="s">
        <v>17</v>
      </c>
      <c r="C111" s="78" t="s">
        <v>195</v>
      </c>
      <c r="D111" s="78" t="s">
        <v>224</v>
      </c>
      <c r="E111" s="78" t="s">
        <v>19</v>
      </c>
      <c r="F111" s="139">
        <v>34.8</v>
      </c>
      <c r="G111" s="139">
        <v>34.8</v>
      </c>
      <c r="H111" s="142">
        <f t="shared" si="4"/>
        <v>100</v>
      </c>
    </row>
    <row r="112" spans="1:8" ht="21" customHeight="1">
      <c r="A112" s="125" t="s">
        <v>131</v>
      </c>
      <c r="B112" s="111" t="s">
        <v>17</v>
      </c>
      <c r="C112" s="111" t="s">
        <v>70</v>
      </c>
      <c r="D112" s="78" t="s">
        <v>224</v>
      </c>
      <c r="E112" s="111" t="s">
        <v>19</v>
      </c>
      <c r="F112" s="104">
        <v>54.3</v>
      </c>
      <c r="G112" s="30">
        <v>54.3</v>
      </c>
      <c r="H112" s="142">
        <f t="shared" si="4"/>
        <v>100</v>
      </c>
    </row>
    <row r="113" spans="1:8" ht="27.75" customHeight="1">
      <c r="A113" s="125" t="s">
        <v>132</v>
      </c>
      <c r="B113" s="111" t="s">
        <v>17</v>
      </c>
      <c r="C113" s="111" t="s">
        <v>71</v>
      </c>
      <c r="D113" s="78" t="s">
        <v>224</v>
      </c>
      <c r="E113" s="111" t="s">
        <v>19</v>
      </c>
      <c r="F113" s="104">
        <v>20.8</v>
      </c>
      <c r="G113" s="30">
        <v>20.8</v>
      </c>
      <c r="H113" s="142">
        <f t="shared" si="4"/>
        <v>100</v>
      </c>
    </row>
    <row r="114" spans="1:8" ht="40.5" customHeight="1">
      <c r="A114" s="125" t="s">
        <v>20</v>
      </c>
      <c r="B114" s="111" t="s">
        <v>17</v>
      </c>
      <c r="C114" s="111" t="s">
        <v>72</v>
      </c>
      <c r="D114" s="78" t="s">
        <v>224</v>
      </c>
      <c r="E114" s="111" t="s">
        <v>19</v>
      </c>
      <c r="F114" s="104">
        <v>24</v>
      </c>
      <c r="G114" s="30">
        <v>24</v>
      </c>
      <c r="H114" s="142">
        <f t="shared" si="4"/>
        <v>100</v>
      </c>
    </row>
    <row r="115" spans="1:8" ht="20.25" customHeight="1">
      <c r="A115" s="125" t="s">
        <v>133</v>
      </c>
      <c r="B115" s="111" t="s">
        <v>17</v>
      </c>
      <c r="C115" s="111" t="s">
        <v>73</v>
      </c>
      <c r="D115" s="78" t="s">
        <v>224</v>
      </c>
      <c r="E115" s="111" t="s">
        <v>19</v>
      </c>
      <c r="F115" s="104">
        <v>48.1</v>
      </c>
      <c r="G115" s="30">
        <v>48.1</v>
      </c>
      <c r="H115" s="142">
        <f t="shared" si="4"/>
        <v>100</v>
      </c>
    </row>
    <row r="116" spans="1:8" ht="19.5" customHeight="1">
      <c r="A116" s="126" t="s">
        <v>134</v>
      </c>
      <c r="B116" s="111" t="s">
        <v>17</v>
      </c>
      <c r="C116" s="111" t="s">
        <v>74</v>
      </c>
      <c r="D116" s="78" t="s">
        <v>224</v>
      </c>
      <c r="E116" s="111" t="s">
        <v>19</v>
      </c>
      <c r="F116" s="104">
        <v>63</v>
      </c>
      <c r="G116" s="30">
        <v>63</v>
      </c>
      <c r="H116" s="142">
        <f t="shared" si="4"/>
        <v>100</v>
      </c>
    </row>
    <row r="117" spans="1:8" ht="21" customHeight="1">
      <c r="A117" s="127" t="s">
        <v>21</v>
      </c>
      <c r="B117" s="111" t="s">
        <v>17</v>
      </c>
      <c r="C117" s="111" t="s">
        <v>75</v>
      </c>
      <c r="D117" s="78" t="s">
        <v>224</v>
      </c>
      <c r="E117" s="111" t="s">
        <v>19</v>
      </c>
      <c r="F117" s="104">
        <v>48</v>
      </c>
      <c r="G117" s="30">
        <v>48</v>
      </c>
      <c r="H117" s="142">
        <f t="shared" si="4"/>
        <v>100</v>
      </c>
    </row>
    <row r="118" spans="1:8" ht="14.25" customHeight="1">
      <c r="A118" s="69" t="s">
        <v>11</v>
      </c>
      <c r="B118" s="76" t="s">
        <v>17</v>
      </c>
      <c r="C118" s="76" t="s">
        <v>182</v>
      </c>
      <c r="D118" s="76"/>
      <c r="E118" s="76" t="s">
        <v>39</v>
      </c>
      <c r="F118" s="7">
        <v>100</v>
      </c>
      <c r="G118" s="140">
        <v>0</v>
      </c>
      <c r="H118" s="135">
        <f t="shared" si="4"/>
        <v>0</v>
      </c>
    </row>
    <row r="119" spans="1:8" ht="12.75" customHeight="1">
      <c r="A119" s="44" t="s">
        <v>11</v>
      </c>
      <c r="B119" s="111" t="s">
        <v>17</v>
      </c>
      <c r="C119" s="111" t="s">
        <v>76</v>
      </c>
      <c r="D119" s="111" t="s">
        <v>57</v>
      </c>
      <c r="E119" s="111" t="s">
        <v>39</v>
      </c>
      <c r="F119" s="104">
        <v>100</v>
      </c>
      <c r="G119" s="30">
        <v>0</v>
      </c>
      <c r="H119" s="138">
        <f t="shared" si="4"/>
        <v>0</v>
      </c>
    </row>
    <row r="120" spans="1:8" ht="22.5" customHeight="1">
      <c r="A120" s="113" t="s">
        <v>14</v>
      </c>
      <c r="B120" s="76" t="s">
        <v>17</v>
      </c>
      <c r="C120" s="76" t="s">
        <v>77</v>
      </c>
      <c r="D120" s="76"/>
      <c r="E120" s="76" t="s">
        <v>35</v>
      </c>
      <c r="F120" s="7">
        <v>35</v>
      </c>
      <c r="G120" s="140">
        <f>G121</f>
        <v>19</v>
      </c>
      <c r="H120" s="135">
        <f t="shared" si="4"/>
        <v>54.285714285714285</v>
      </c>
    </row>
    <row r="121" spans="1:8" ht="21" customHeight="1">
      <c r="A121" s="58" t="s">
        <v>51</v>
      </c>
      <c r="B121" s="111" t="s">
        <v>17</v>
      </c>
      <c r="C121" s="111" t="s">
        <v>77</v>
      </c>
      <c r="D121" s="111" t="s">
        <v>50</v>
      </c>
      <c r="E121" s="111" t="s">
        <v>35</v>
      </c>
      <c r="F121" s="104">
        <v>35</v>
      </c>
      <c r="G121" s="30">
        <v>19</v>
      </c>
      <c r="H121" s="138">
        <f t="shared" si="4"/>
        <v>54.285714285714285</v>
      </c>
    </row>
    <row r="122" spans="1:8" ht="21.75" customHeight="1">
      <c r="A122" s="113" t="s">
        <v>136</v>
      </c>
      <c r="B122" s="76" t="s">
        <v>17</v>
      </c>
      <c r="C122" s="76" t="s">
        <v>78</v>
      </c>
      <c r="D122" s="76"/>
      <c r="E122" s="76" t="s">
        <v>35</v>
      </c>
      <c r="F122" s="102">
        <f>SUM(F123:F124)</f>
        <v>313</v>
      </c>
      <c r="G122" s="102">
        <f>SUM(G123:G124)</f>
        <v>289</v>
      </c>
      <c r="H122" s="135">
        <f t="shared" si="4"/>
        <v>92.33226837060703</v>
      </c>
    </row>
    <row r="123" spans="1:8" ht="21" customHeight="1">
      <c r="A123" s="58" t="s">
        <v>51</v>
      </c>
      <c r="B123" s="111" t="s">
        <v>17</v>
      </c>
      <c r="C123" s="111" t="s">
        <v>78</v>
      </c>
      <c r="D123" s="111" t="s">
        <v>50</v>
      </c>
      <c r="E123" s="111" t="s">
        <v>35</v>
      </c>
      <c r="F123" s="104">
        <v>300</v>
      </c>
      <c r="G123" s="30">
        <v>276.1</v>
      </c>
      <c r="H123" s="138">
        <f t="shared" si="4"/>
        <v>92.03333333333335</v>
      </c>
    </row>
    <row r="124" spans="1:8" ht="12" customHeight="1">
      <c r="A124" s="58" t="s">
        <v>137</v>
      </c>
      <c r="B124" s="111" t="s">
        <v>17</v>
      </c>
      <c r="C124" s="111" t="s">
        <v>138</v>
      </c>
      <c r="D124" s="111" t="s">
        <v>139</v>
      </c>
      <c r="E124" s="111" t="s">
        <v>35</v>
      </c>
      <c r="F124" s="104">
        <v>13</v>
      </c>
      <c r="G124" s="30">
        <v>12.9</v>
      </c>
      <c r="H124" s="138">
        <f t="shared" si="4"/>
        <v>99.23076923076923</v>
      </c>
    </row>
    <row r="125" spans="1:8" ht="21" customHeight="1">
      <c r="A125" s="113" t="s">
        <v>40</v>
      </c>
      <c r="B125" s="76" t="s">
        <v>17</v>
      </c>
      <c r="C125" s="76" t="s">
        <v>79</v>
      </c>
      <c r="D125" s="76"/>
      <c r="E125" s="76" t="s">
        <v>35</v>
      </c>
      <c r="F125" s="7">
        <v>340</v>
      </c>
      <c r="G125" s="140">
        <f>G126</f>
        <v>313.2</v>
      </c>
      <c r="H125" s="135">
        <f t="shared" si="4"/>
        <v>92.11764705882352</v>
      </c>
    </row>
    <row r="126" spans="1:8" ht="13.5" customHeight="1">
      <c r="A126" s="58" t="s">
        <v>45</v>
      </c>
      <c r="B126" s="111" t="s">
        <v>17</v>
      </c>
      <c r="C126" s="111" t="s">
        <v>79</v>
      </c>
      <c r="D126" s="111" t="s">
        <v>46</v>
      </c>
      <c r="E126" s="111" t="s">
        <v>35</v>
      </c>
      <c r="F126" s="104">
        <v>340</v>
      </c>
      <c r="G126" s="30">
        <v>313.2</v>
      </c>
      <c r="H126" s="138">
        <f t="shared" si="4"/>
        <v>92.11764705882352</v>
      </c>
    </row>
    <row r="127" spans="1:8" ht="21.75" customHeight="1">
      <c r="A127" s="61" t="s">
        <v>47</v>
      </c>
      <c r="B127" s="76" t="s">
        <v>17</v>
      </c>
      <c r="C127" s="76" t="s">
        <v>80</v>
      </c>
      <c r="D127" s="76"/>
      <c r="E127" s="76" t="s">
        <v>35</v>
      </c>
      <c r="F127" s="7">
        <v>100</v>
      </c>
      <c r="G127" s="140">
        <v>99</v>
      </c>
      <c r="H127" s="135">
        <f t="shared" si="4"/>
        <v>99</v>
      </c>
    </row>
    <row r="128" spans="1:8" ht="23.25" customHeight="1">
      <c r="A128" s="58" t="s">
        <v>51</v>
      </c>
      <c r="B128" s="111" t="s">
        <v>17</v>
      </c>
      <c r="C128" s="111" t="s">
        <v>80</v>
      </c>
      <c r="D128" s="111" t="s">
        <v>50</v>
      </c>
      <c r="E128" s="111" t="s">
        <v>35</v>
      </c>
      <c r="F128" s="104">
        <v>100</v>
      </c>
      <c r="G128" s="30">
        <v>99</v>
      </c>
      <c r="H128" s="138">
        <f t="shared" si="4"/>
        <v>99</v>
      </c>
    </row>
    <row r="129" spans="1:8" ht="19.5" customHeight="1">
      <c r="A129" s="131" t="s">
        <v>13</v>
      </c>
      <c r="B129" s="62" t="s">
        <v>17</v>
      </c>
      <c r="C129" s="97" t="s">
        <v>89</v>
      </c>
      <c r="D129" s="101"/>
      <c r="E129" s="64" t="s">
        <v>29</v>
      </c>
      <c r="F129" s="95">
        <v>230</v>
      </c>
      <c r="G129" s="140">
        <f>G130</f>
        <v>61</v>
      </c>
      <c r="H129" s="135">
        <f t="shared" si="4"/>
        <v>26.521739130434785</v>
      </c>
    </row>
    <row r="130" spans="1:8" ht="22.5" customHeight="1">
      <c r="A130" s="58" t="s">
        <v>51</v>
      </c>
      <c r="B130" s="6" t="s">
        <v>17</v>
      </c>
      <c r="C130" s="108" t="s">
        <v>89</v>
      </c>
      <c r="D130" s="60" t="s">
        <v>50</v>
      </c>
      <c r="E130" s="60" t="s">
        <v>29</v>
      </c>
      <c r="F130" s="109">
        <v>230</v>
      </c>
      <c r="G130" s="30">
        <v>61</v>
      </c>
      <c r="H130" s="138">
        <f t="shared" si="4"/>
        <v>26.521739130434785</v>
      </c>
    </row>
    <row r="131" spans="1:8" ht="14.25" customHeight="1">
      <c r="A131" s="131" t="s">
        <v>26</v>
      </c>
      <c r="B131" s="62" t="s">
        <v>17</v>
      </c>
      <c r="C131" s="97" t="s">
        <v>90</v>
      </c>
      <c r="D131" s="101"/>
      <c r="E131" s="64" t="s">
        <v>29</v>
      </c>
      <c r="F131" s="154">
        <f>F132</f>
        <v>380</v>
      </c>
      <c r="G131" s="154">
        <f>G132</f>
        <v>280.2</v>
      </c>
      <c r="H131" s="135">
        <f t="shared" si="4"/>
        <v>73.73684210526315</v>
      </c>
    </row>
    <row r="132" spans="1:8" ht="21" customHeight="1">
      <c r="A132" s="58" t="s">
        <v>51</v>
      </c>
      <c r="B132" s="6" t="s">
        <v>17</v>
      </c>
      <c r="C132" s="108" t="s">
        <v>90</v>
      </c>
      <c r="D132" s="60" t="s">
        <v>50</v>
      </c>
      <c r="E132" s="60" t="s">
        <v>29</v>
      </c>
      <c r="F132" s="143">
        <v>380</v>
      </c>
      <c r="G132" s="144">
        <v>280.2</v>
      </c>
      <c r="H132" s="138">
        <f t="shared" si="4"/>
        <v>73.73684210526315</v>
      </c>
    </row>
    <row r="133" spans="1:8" ht="15" customHeight="1">
      <c r="A133" s="85" t="s">
        <v>5</v>
      </c>
      <c r="B133" s="63" t="s">
        <v>17</v>
      </c>
      <c r="C133" s="84" t="s">
        <v>96</v>
      </c>
      <c r="D133" s="84"/>
      <c r="E133" s="84" t="s">
        <v>32</v>
      </c>
      <c r="F133" s="65">
        <f>SUM(F134:F135)</f>
        <v>1190</v>
      </c>
      <c r="G133" s="65">
        <f>SUM(G134:G135)</f>
        <v>1112.1000000000001</v>
      </c>
      <c r="H133" s="135">
        <f t="shared" si="4"/>
        <v>93.45378151260505</v>
      </c>
    </row>
    <row r="134" spans="1:8" ht="20.25" customHeight="1">
      <c r="A134" s="58" t="s">
        <v>51</v>
      </c>
      <c r="B134" s="59" t="s">
        <v>17</v>
      </c>
      <c r="C134" s="59" t="s">
        <v>96</v>
      </c>
      <c r="D134" s="59" t="s">
        <v>50</v>
      </c>
      <c r="E134" s="59" t="s">
        <v>32</v>
      </c>
      <c r="F134" s="8">
        <v>1160</v>
      </c>
      <c r="G134" s="30">
        <v>1094.4</v>
      </c>
      <c r="H134" s="138">
        <f t="shared" si="4"/>
        <v>94.3448275862069</v>
      </c>
    </row>
    <row r="135" spans="1:8" ht="13.5" customHeight="1">
      <c r="A135" s="58" t="s">
        <v>223</v>
      </c>
      <c r="B135" s="59" t="s">
        <v>17</v>
      </c>
      <c r="C135" s="59" t="s">
        <v>96</v>
      </c>
      <c r="D135" s="59" t="s">
        <v>58</v>
      </c>
      <c r="E135" s="59" t="s">
        <v>32</v>
      </c>
      <c r="F135" s="8">
        <v>30</v>
      </c>
      <c r="G135" s="30">
        <v>17.7</v>
      </c>
      <c r="H135" s="138">
        <f t="shared" si="4"/>
        <v>59</v>
      </c>
    </row>
    <row r="136" spans="1:8" ht="15.75" customHeight="1">
      <c r="A136" s="119" t="s">
        <v>221</v>
      </c>
      <c r="B136" s="51" t="s">
        <v>17</v>
      </c>
      <c r="C136" s="76" t="s">
        <v>101</v>
      </c>
      <c r="D136" s="51"/>
      <c r="E136" s="51" t="s">
        <v>135</v>
      </c>
      <c r="F136" s="7">
        <v>436</v>
      </c>
      <c r="G136" s="140">
        <v>435.8</v>
      </c>
      <c r="H136" s="141">
        <f t="shared" si="4"/>
        <v>99.95412844036697</v>
      </c>
    </row>
    <row r="137" spans="1:8" ht="21" customHeight="1">
      <c r="A137" s="58" t="s">
        <v>51</v>
      </c>
      <c r="B137" s="111" t="s">
        <v>17</v>
      </c>
      <c r="C137" s="111" t="s">
        <v>101</v>
      </c>
      <c r="D137" s="111" t="s">
        <v>50</v>
      </c>
      <c r="E137" s="111" t="s">
        <v>135</v>
      </c>
      <c r="F137" s="104">
        <v>436</v>
      </c>
      <c r="G137" s="30">
        <v>435.8</v>
      </c>
      <c r="H137" s="142">
        <f t="shared" si="4"/>
        <v>99.95412844036697</v>
      </c>
    </row>
    <row r="138" spans="1:8" ht="23.25">
      <c r="A138" s="113" t="s">
        <v>2</v>
      </c>
      <c r="B138" s="62" t="s">
        <v>17</v>
      </c>
      <c r="C138" s="62" t="s">
        <v>82</v>
      </c>
      <c r="D138" s="62"/>
      <c r="E138" s="62" t="s">
        <v>22</v>
      </c>
      <c r="F138" s="53">
        <f>SUM(F139:F140)</f>
        <v>498.4</v>
      </c>
      <c r="G138" s="53">
        <f>SUM(G139:G140)</f>
        <v>498.4</v>
      </c>
      <c r="H138" s="142">
        <f aca="true" t="shared" si="5" ref="H138:H147">G138/F138*100</f>
        <v>100</v>
      </c>
    </row>
    <row r="139" spans="1:8" ht="24" customHeight="1">
      <c r="A139" s="58" t="s">
        <v>145</v>
      </c>
      <c r="B139" s="6" t="s">
        <v>17</v>
      </c>
      <c r="C139" s="6" t="s">
        <v>82</v>
      </c>
      <c r="D139" s="6" t="s">
        <v>123</v>
      </c>
      <c r="E139" s="6" t="s">
        <v>22</v>
      </c>
      <c r="F139" s="79">
        <v>490</v>
      </c>
      <c r="G139" s="30">
        <v>490</v>
      </c>
      <c r="H139" s="142">
        <f t="shared" si="5"/>
        <v>100</v>
      </c>
    </row>
    <row r="140" spans="1:8" ht="24">
      <c r="A140" s="58" t="s">
        <v>51</v>
      </c>
      <c r="B140" s="6" t="s">
        <v>17</v>
      </c>
      <c r="C140" s="6" t="s">
        <v>82</v>
      </c>
      <c r="D140" s="6" t="s">
        <v>50</v>
      </c>
      <c r="E140" s="6" t="s">
        <v>22</v>
      </c>
      <c r="F140" s="79">
        <v>8.4</v>
      </c>
      <c r="G140" s="137">
        <v>8.4</v>
      </c>
      <c r="H140" s="142">
        <f t="shared" si="5"/>
        <v>100</v>
      </c>
    </row>
    <row r="141" spans="1:8" ht="30.75" customHeight="1">
      <c r="A141" s="110" t="s">
        <v>222</v>
      </c>
      <c r="B141" s="76" t="s">
        <v>17</v>
      </c>
      <c r="C141" s="64" t="s">
        <v>208</v>
      </c>
      <c r="D141" s="101"/>
      <c r="E141" s="76" t="s">
        <v>34</v>
      </c>
      <c r="F141" s="53">
        <f>F142</f>
        <v>250</v>
      </c>
      <c r="G141" s="53">
        <f>G142</f>
        <v>250</v>
      </c>
      <c r="H141" s="141">
        <f>G141/F141*100</f>
        <v>100</v>
      </c>
    </row>
    <row r="142" spans="1:8" ht="22.5" customHeight="1">
      <c r="A142" s="58" t="s">
        <v>51</v>
      </c>
      <c r="B142" s="45" t="s">
        <v>17</v>
      </c>
      <c r="C142" s="60" t="s">
        <v>208</v>
      </c>
      <c r="D142" s="60" t="s">
        <v>50</v>
      </c>
      <c r="E142" s="33" t="s">
        <v>34</v>
      </c>
      <c r="F142" s="79">
        <v>250</v>
      </c>
      <c r="G142" s="30">
        <v>250</v>
      </c>
      <c r="H142" s="142">
        <f>G142/F142*100</f>
        <v>100</v>
      </c>
    </row>
    <row r="143" spans="1:8" ht="21" customHeight="1">
      <c r="A143" s="113" t="s">
        <v>212</v>
      </c>
      <c r="B143" s="76" t="s">
        <v>17</v>
      </c>
      <c r="C143" s="76" t="s">
        <v>81</v>
      </c>
      <c r="D143" s="76"/>
      <c r="E143" s="76" t="s">
        <v>35</v>
      </c>
      <c r="F143" s="7">
        <v>70</v>
      </c>
      <c r="G143" s="140">
        <f>G144</f>
        <v>66.4</v>
      </c>
      <c r="H143" s="135">
        <f>G143/F143*100</f>
        <v>94.85714285714286</v>
      </c>
    </row>
    <row r="144" spans="1:8" ht="24" customHeight="1">
      <c r="A144" s="58" t="s">
        <v>51</v>
      </c>
      <c r="B144" s="111" t="s">
        <v>17</v>
      </c>
      <c r="C144" s="111" t="s">
        <v>81</v>
      </c>
      <c r="D144" s="111" t="s">
        <v>50</v>
      </c>
      <c r="E144" s="111" t="s">
        <v>35</v>
      </c>
      <c r="F144" s="104">
        <v>70</v>
      </c>
      <c r="G144" s="30">
        <v>66.4</v>
      </c>
      <c r="H144" s="138">
        <f>G144/F144*100</f>
        <v>94.85714285714286</v>
      </c>
    </row>
    <row r="145" spans="1:8" ht="33" customHeight="1">
      <c r="A145" s="110" t="s">
        <v>220</v>
      </c>
      <c r="B145" s="118" t="s">
        <v>17</v>
      </c>
      <c r="C145" s="133" t="s">
        <v>198</v>
      </c>
      <c r="D145" s="117"/>
      <c r="E145" s="118" t="s">
        <v>29</v>
      </c>
      <c r="F145" s="36">
        <f>F146</f>
        <v>313</v>
      </c>
      <c r="G145" s="36">
        <f>G146</f>
        <v>313</v>
      </c>
      <c r="H145" s="141">
        <f t="shared" si="5"/>
        <v>100</v>
      </c>
    </row>
    <row r="146" spans="1:8" ht="23.25" customHeight="1">
      <c r="A146" s="58" t="s">
        <v>51</v>
      </c>
      <c r="B146" s="60" t="s">
        <v>17</v>
      </c>
      <c r="C146" s="108" t="s">
        <v>198</v>
      </c>
      <c r="D146" s="60" t="s">
        <v>50</v>
      </c>
      <c r="E146" s="60" t="s">
        <v>29</v>
      </c>
      <c r="F146" s="79">
        <v>313</v>
      </c>
      <c r="G146" s="137">
        <v>313</v>
      </c>
      <c r="H146" s="142">
        <f t="shared" si="5"/>
        <v>100</v>
      </c>
    </row>
    <row r="147" spans="1:8" ht="18.75" customHeight="1">
      <c r="A147" s="128" t="s">
        <v>12</v>
      </c>
      <c r="B147" s="129"/>
      <c r="C147" s="129"/>
      <c r="D147" s="129"/>
      <c r="E147" s="129"/>
      <c r="F147" s="130">
        <f>F12+F15+F21+F34+F55+F66+F84+F88+F94+F108</f>
        <v>52640.9</v>
      </c>
      <c r="G147" s="130">
        <f>G12+G15+G21+G34+G55+G66+G84+G88+G94+G108</f>
        <v>50829.8</v>
      </c>
      <c r="H147" s="135">
        <f t="shared" si="5"/>
        <v>96.55951930913037</v>
      </c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</sheetData>
  <sheetProtection/>
  <mergeCells count="9">
    <mergeCell ref="A6:H6"/>
    <mergeCell ref="G8:G9"/>
    <mergeCell ref="H8:H9"/>
    <mergeCell ref="C1:F1"/>
    <mergeCell ref="B8:E8"/>
    <mergeCell ref="F8:F9"/>
    <mergeCell ref="B2:F2"/>
    <mergeCell ref="B3:F3"/>
    <mergeCell ref="B4:F4"/>
  </mergeCells>
  <printOptions/>
  <pageMargins left="0.49" right="0.16" top="0.44" bottom="0.28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Петрова</cp:lastModifiedBy>
  <cp:lastPrinted>2015-03-04T13:47:54Z</cp:lastPrinted>
  <dcterms:created xsi:type="dcterms:W3CDTF">2007-12-09T16:36:38Z</dcterms:created>
  <dcterms:modified xsi:type="dcterms:W3CDTF">2015-03-04T22:41:59Z</dcterms:modified>
  <cp:category/>
  <cp:version/>
  <cp:contentType/>
  <cp:contentStatus/>
</cp:coreProperties>
</file>