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020" windowHeight="8916" activeTab="0"/>
  </bookViews>
  <sheets>
    <sheet name="Приложение 4 -2014" sheetId="1" r:id="rId1"/>
    <sheet name="Лист2" sheetId="2" r:id="rId2"/>
    <sheet name="Лист3" sheetId="3" r:id="rId3"/>
  </sheets>
  <definedNames>
    <definedName name="_xlnm.Print_Titles" localSheetId="0">'Приложение 4 -2014'!$10:$12</definedName>
  </definedNames>
  <calcPr fullCalcOnLoad="1"/>
</workbook>
</file>

<file path=xl/sharedStrings.xml><?xml version="1.0" encoding="utf-8"?>
<sst xmlns="http://schemas.openxmlformats.org/spreadsheetml/2006/main" count="598" uniqueCount="224">
  <si>
    <t>целевая статья</t>
  </si>
  <si>
    <t>Наименование показателя</t>
  </si>
  <si>
    <t>Осуществление первичного воинского учета на территориях, где отсутствуют военные комиссариаты</t>
  </si>
  <si>
    <t xml:space="preserve">Мероприятия в области жилищного хозяйства </t>
  </si>
  <si>
    <t>Уличное освещение</t>
  </si>
  <si>
    <t>Организация и содержание мест захоронения</t>
  </si>
  <si>
    <t>К  О  Д  Ы    классификации расходов бюджетов</t>
  </si>
  <si>
    <t>Прочие мероприятия по благоустройству  поселений</t>
  </si>
  <si>
    <t>Администрация Сусанинского поселения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</si>
  <si>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</si>
  <si>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для детей и молодежи</t>
  </si>
  <si>
    <t>Резервные фонды местных администраций</t>
  </si>
  <si>
    <t xml:space="preserve">Всего расходов по поселению  </t>
  </si>
  <si>
    <t xml:space="preserve">Мероприятия в области строительства, архитектуры и градостроительства </t>
  </si>
  <si>
    <t>Оценка недвижимости, признание прав и регулирование отношений по муниципальной собственности</t>
  </si>
  <si>
    <t xml:space="preserve">      к решению Совета депутатов </t>
  </si>
  <si>
    <t xml:space="preserve">МО"Сусанинское сельское поселение" </t>
  </si>
  <si>
    <t>615</t>
  </si>
  <si>
    <t>0103</t>
  </si>
  <si>
    <t>0104</t>
  </si>
  <si>
    <t>Межбюджетные трансферты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</si>
  <si>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</si>
  <si>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Организация в границах поселения централизованного тепло, газо, водоснабжения населения и водоотведения</t>
  </si>
  <si>
    <t>0203</t>
  </si>
  <si>
    <t>0300</t>
  </si>
  <si>
    <t>0309</t>
  </si>
  <si>
    <t>0310</t>
  </si>
  <si>
    <t>Мероприятия по землеустройству и землепользованию</t>
  </si>
  <si>
    <t>0410</t>
  </si>
  <si>
    <t>0412</t>
  </si>
  <si>
    <t>0501</t>
  </si>
  <si>
    <t>0502</t>
  </si>
  <si>
    <t>0503</t>
  </si>
  <si>
    <t>0707</t>
  </si>
  <si>
    <t>0801</t>
  </si>
  <si>
    <t>0113</t>
  </si>
  <si>
    <t>0314</t>
  </si>
  <si>
    <t xml:space="preserve">Капитальный ремонт муниципального жилого фонда </t>
  </si>
  <si>
    <t>1102</t>
  </si>
  <si>
    <t>0111</t>
  </si>
  <si>
    <t>Оказание финансовой и материальной помощи юрид. и физическим лицам</t>
  </si>
  <si>
    <t>0409</t>
  </si>
  <si>
    <t>Социальная политика</t>
  </si>
  <si>
    <t>1000</t>
  </si>
  <si>
    <t>1001</t>
  </si>
  <si>
    <t xml:space="preserve">МО "Сусанинское сельское поселение" на 2014 год </t>
  </si>
  <si>
    <t>Расходы на обеспечение выборов</t>
  </si>
  <si>
    <t xml:space="preserve">Премии и гранты </t>
  </si>
  <si>
    <t>350</t>
  </si>
  <si>
    <t>Диспансеризация муниципальных и немуниципальных служащих</t>
  </si>
  <si>
    <t>ВЦП "Противопожарная безопасность на территории МО "Сусанинское сельское поселение" на 2013-2015 годы"</t>
  </si>
  <si>
    <t>244</t>
  </si>
  <si>
    <t xml:space="preserve">Прочая  закупка товаров, работ и услуг для обеспечения государственных (муниципальных) нужд </t>
  </si>
  <si>
    <t>630</t>
  </si>
  <si>
    <t xml:space="preserve">Субсидии некоммерческим организациям </t>
  </si>
  <si>
    <t>МЦП "Программа энергосбережения на 2011-2014 годы"</t>
  </si>
  <si>
    <t xml:space="preserve">Доплаты к пенсиям муниципальных служащих </t>
  </si>
  <si>
    <t>Расходы на выплаты персоналу казенных учреждений</t>
  </si>
  <si>
    <t>Бюджет на  2014 год   (тыс.руб.)</t>
  </si>
  <si>
    <t>870</t>
  </si>
  <si>
    <t>810</t>
  </si>
  <si>
    <t xml:space="preserve">Субсидии юридическим  лицам </t>
  </si>
  <si>
    <t>вид расхода</t>
  </si>
  <si>
    <t>0100</t>
  </si>
  <si>
    <t>0500</t>
  </si>
  <si>
    <t>0800</t>
  </si>
  <si>
    <t>1100</t>
  </si>
  <si>
    <t>61 8 1105</t>
  </si>
  <si>
    <t>61 7 1102</t>
  </si>
  <si>
    <t>61 8 1103</t>
  </si>
  <si>
    <t>61 7 1104</t>
  </si>
  <si>
    <t>62 9 1302</t>
  </si>
  <si>
    <t>62 9 1303</t>
  </si>
  <si>
    <t>62 9 1304</t>
  </si>
  <si>
    <t>62 9 1305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</si>
  <si>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</si>
  <si>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</si>
  <si>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</si>
  <si>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</si>
  <si>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</si>
  <si>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</si>
  <si>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</si>
  <si>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62 9 9548</t>
  </si>
  <si>
    <t>62 9 5118</t>
  </si>
  <si>
    <t>56 2 9529</t>
  </si>
  <si>
    <t>55 4 9558</t>
  </si>
  <si>
    <t>56 1 9547</t>
  </si>
  <si>
    <t>57 3 1539</t>
  </si>
  <si>
    <t>57 3 9559</t>
  </si>
  <si>
    <t>57 1 9503</t>
  </si>
  <si>
    <t>62 9 1517</t>
  </si>
  <si>
    <t>62 9 1518</t>
  </si>
  <si>
    <t>57 2 9504</t>
  </si>
  <si>
    <t>55 2 1520</t>
  </si>
  <si>
    <t>55 2 1521</t>
  </si>
  <si>
    <t>55 2 1522</t>
  </si>
  <si>
    <t>55 4 1538</t>
  </si>
  <si>
    <t>62 9 1541</t>
  </si>
  <si>
    <t>55 4 1542</t>
  </si>
  <si>
    <t>55 4 9528</t>
  </si>
  <si>
    <t>59 2 1523</t>
  </si>
  <si>
    <t>62 9</t>
  </si>
  <si>
    <t>62 9 1543</t>
  </si>
  <si>
    <t xml:space="preserve">61 7 </t>
  </si>
  <si>
    <t>Прочие мероприятия в сфере культуры, кинематографии</t>
  </si>
  <si>
    <t>54 2</t>
  </si>
  <si>
    <t>54 2 1546</t>
  </si>
  <si>
    <t>52 3</t>
  </si>
  <si>
    <t>52 3 1528</t>
  </si>
  <si>
    <t>53 9</t>
  </si>
  <si>
    <t>53 9 1534</t>
  </si>
  <si>
    <t>53 9 9525</t>
  </si>
  <si>
    <t>54 1 1250</t>
  </si>
  <si>
    <t>54 1 1260</t>
  </si>
  <si>
    <t>54 1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</si>
  <si>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</si>
  <si>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</si>
  <si>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</si>
  <si>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</si>
  <si>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</si>
  <si>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</si>
  <si>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</si>
  <si>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</si>
  <si>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</si>
  <si>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</si>
  <si>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</si>
  <si>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 xml:space="preserve">61 8 </t>
  </si>
  <si>
    <t>Прочая закупка товаров, работ и услуг для обеспечения государственных (муниципальных) нужд</t>
  </si>
  <si>
    <t>Казначейское исполнение бюджетов городских и сельских поселений на 2014 год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</si>
  <si>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</si>
  <si>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</si>
  <si>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 xml:space="preserve">Осуществление внешнего финансового контроля  бюджета муниципального образования </t>
  </si>
  <si>
    <t>0107</t>
  </si>
  <si>
    <t>Проведение мероприятий, осуществляемых органами местного самоуправления</t>
  </si>
  <si>
    <t>Уплата прочих налогов, сборов и иных платежей</t>
  </si>
  <si>
    <t>63 9 1505</t>
  </si>
  <si>
    <t>852</t>
  </si>
  <si>
    <t>58 1 9540</t>
  </si>
  <si>
    <t xml:space="preserve">Расходы на выплату персоналу государственных (муниципальных ) органов </t>
  </si>
  <si>
    <t xml:space="preserve">56 2 1511 </t>
  </si>
  <si>
    <t>56 2 1511</t>
  </si>
  <si>
    <t>55 4</t>
  </si>
  <si>
    <t xml:space="preserve">Строительство  и содержание автомобильных дорог в рамках благоустройства </t>
  </si>
  <si>
    <t>57 1</t>
  </si>
  <si>
    <t>МЦП "Поддержка и развитие малого и среднего предпринимательства на 2014-2015 годы"</t>
  </si>
  <si>
    <t>55 2</t>
  </si>
  <si>
    <t xml:space="preserve">Мероприятия в области  коммунального хозяйства </t>
  </si>
  <si>
    <t>59 2</t>
  </si>
  <si>
    <t>54</t>
  </si>
  <si>
    <t>52</t>
  </si>
  <si>
    <t>Социальная поддержка отдельных категорий граждан</t>
  </si>
  <si>
    <t>321</t>
  </si>
  <si>
    <t>53</t>
  </si>
  <si>
    <t xml:space="preserve">Мероприятия в области спорта, физической культуры </t>
  </si>
  <si>
    <t>Ведомственная  целевая программа "Развитие физкультуры и спорта в МО ""Сусанинское сельское поселение" на 2014 год"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</si>
  <si>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</si>
  <si>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(Дома культуры)</t>
  </si>
  <si>
    <t>Обеспечение деятельности подведомственных учреждений (Библиотеки)</t>
  </si>
  <si>
    <t xml:space="preserve">Распределение бюджетных ассигнований  по разделам, подразделам, целевым статьям </t>
  </si>
  <si>
    <t>и видам расходов классификации расходов  бюджета</t>
  </si>
  <si>
    <t>Национальная безопасность и правоохранительная деятельность</t>
  </si>
  <si>
    <t>Молодежная политика</t>
  </si>
  <si>
    <t>раздел, подраздела</t>
  </si>
  <si>
    <t>Дорожное  хозяйство (дорожный фонд)</t>
  </si>
  <si>
    <t>Исполнено  2014 год   (тыс.руб.)</t>
  </si>
  <si>
    <t>% исполнения</t>
  </si>
  <si>
    <t>111</t>
  </si>
  <si>
    <t>121,   122</t>
  </si>
  <si>
    <t>Обеспечение выполнения отдельных государственных полномочий в сфере административных правоотношений</t>
  </si>
  <si>
    <t>61 8 7134</t>
  </si>
  <si>
    <t>59 2 9531</t>
  </si>
  <si>
    <t>Основные направления профилактики безнадзорности и правонарушений несовершеннолетних</t>
  </si>
  <si>
    <t>62 9 1301</t>
  </si>
  <si>
    <t>56 2 7088</t>
  </si>
  <si>
    <t>57 3 7088</t>
  </si>
  <si>
    <t>62 9 9554</t>
  </si>
  <si>
    <t>Организация муниципального жилищного контроля</t>
  </si>
  <si>
    <t>54 1 7036</t>
  </si>
  <si>
    <t>55 2 1640</t>
  </si>
  <si>
    <t>243</t>
  </si>
  <si>
    <t>Перечисление взносов в фонд капитального ремонта</t>
  </si>
  <si>
    <t>Взносы в фонд капитального ремонта на счет регионального оператора</t>
  </si>
  <si>
    <t>57 3 7013</t>
  </si>
  <si>
    <t>57 3 7014</t>
  </si>
  <si>
    <t>62 9 7202</t>
  </si>
  <si>
    <t>Ремонт дворовых территорий и проездов к ним (бюджет Ленинградской области)</t>
  </si>
  <si>
    <t>Ремонт автомобильных  дорог (бюджет Ленинградской области)</t>
  </si>
  <si>
    <t>МЦП "Программа развития муниципальной службы в МО "Сусанинское сельское поселение"на 2014 г."</t>
  </si>
  <si>
    <t xml:space="preserve">          Приложение  № 4</t>
  </si>
  <si>
    <t>Код главн. распорядителя</t>
  </si>
  <si>
    <t>Общегосударственные вопросы</t>
  </si>
  <si>
    <t>Жилищно-коммунальное хозяйство</t>
  </si>
  <si>
    <t>Прочие общегосударственные расходы</t>
  </si>
  <si>
    <t>Национальная  экономика</t>
  </si>
  <si>
    <t>Прочие расходы в области национальной экономики</t>
  </si>
  <si>
    <t>Благоустройство</t>
  </si>
  <si>
    <t>0400</t>
  </si>
  <si>
    <t>Национальная оборона</t>
  </si>
  <si>
    <t>0200</t>
  </si>
  <si>
    <t>Прочие непрограммные мероприятия</t>
  </si>
  <si>
    <t>540</t>
  </si>
  <si>
    <t xml:space="preserve">Образование </t>
  </si>
  <si>
    <t>0700</t>
  </si>
  <si>
    <t xml:space="preserve">Физическая культура и спорт </t>
  </si>
  <si>
    <t>Массовый  спорт</t>
  </si>
  <si>
    <t>Культура, кинематография</t>
  </si>
  <si>
    <t xml:space="preserve">Культура, кинематография </t>
  </si>
  <si>
    <t xml:space="preserve">ВЦП "Развитие части территории" - реализация проектов местных инициатив граждан (бюджет С С П) </t>
  </si>
  <si>
    <t>ВЦП "Развитие части  территории" - реализация проектов местных инициатив граждан (бюджет С С П)</t>
  </si>
  <si>
    <t xml:space="preserve">ВЦП "Развитие части территории" - реализация проектов местных инициатив граждан (бюджет  Л О ) </t>
  </si>
  <si>
    <t xml:space="preserve">ВЦП "Развитие части территории" - реализация проектов местных инициатив граждан (бюджет Л О) </t>
  </si>
  <si>
    <t xml:space="preserve">ВЦП "Осуществление дорожной деятельности на  территории МО "Сусанинское сельское поселение" </t>
  </si>
  <si>
    <t>Связь и  информатика</t>
  </si>
  <si>
    <t>Обеспечение пожарной безопасности</t>
  </si>
  <si>
    <t>от 18  февраля  2015 года № 40</t>
  </si>
  <si>
    <t xml:space="preserve">Фонд оплаты труда государственных (муниципальных) органов, взносы по обязательному социальному страхованию и иные выплаты </t>
  </si>
  <si>
    <t>МКУК Сусанинский культурно-досуговый центр</t>
  </si>
  <si>
    <t>Обеспечение выплат стимулирующего характера работникам культуры (бюджет Ленинградской области)</t>
  </si>
  <si>
    <t>Поддержка муниципальных образований по развитию общественной инфраструктуры муниципального образования</t>
  </si>
  <si>
    <t>ВЦП "Благоустройство населенных пунктов МО "Сусанинское сельское поселение" на 2014-2016 годы"</t>
  </si>
  <si>
    <t>Обеспечение мероприятий по содержанию, текущему и капитальному  ремонту многоквартирных домов</t>
  </si>
  <si>
    <t>ВЦП "Формирование и постановка на кадастровый учет земельных участков под многоквартирными домами"</t>
  </si>
  <si>
    <t>МЦП "Программа развития информационной системы в МО "Сусанинское сельское поселение" на 2014- 2016 годы "</t>
  </si>
  <si>
    <t>ВЦП "Противодействие терроризму  и экстремизму  в МО "Сусанинское сельское поселение" на 2013 -2015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</si>
</sst>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  <numFmt numFmtId="179" formatCode="_-* #,##0_р_._-;\-* #,##0_р_._-;_-* &quot;-&quot;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4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0" fontId="12" fillId="7" borderId="12" xfId="0" applyFont="1" applyFill="1" applyBorder="1" applyAlignment="1">
      <alignment horizontal="left" vertical="center"/>
    </xf>
    <xf numFmtId="0" fontId="10" fillId="7" borderId="12" xfId="0" applyFont="1" applyFill="1" applyBorder="1" applyAlignment="1">
      <alignment horizontal="center" vertical="center"/>
    </xf>
    <xf numFmtId="172" fontId="7" fillId="7" borderId="12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49" fontId="13" fillId="0" borderId="16" xfId="0" applyNumberFormat="1" applyFont="1" applyFill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14" fillId="0" borderId="16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49" fontId="20" fillId="0" borderId="17" xfId="0" applyNumberFormat="1" applyFont="1" applyBorder="1" applyAlignment="1">
      <alignment vertical="center" wrapText="1"/>
    </xf>
    <xf numFmtId="49" fontId="14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/>
    </xf>
    <xf numFmtId="175" fontId="8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175" fontId="9" fillId="0" borderId="12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178" fontId="11" fillId="0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17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49" fontId="13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8" fontId="9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177" fontId="11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177" fontId="5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172" fontId="8" fillId="0" borderId="11" xfId="0" applyNumberFormat="1" applyFont="1" applyFill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9" fontId="11" fillId="0" borderId="11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72" fontId="6" fillId="0" borderId="12" xfId="0" applyNumberFormat="1" applyFont="1" applyFill="1" applyBorder="1" applyAlignment="1">
      <alignment horizontal="center" wrapText="1"/>
    </xf>
    <xf numFmtId="172" fontId="5" fillId="0" borderId="12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9" fontId="13" fillId="0" borderId="18" xfId="0" applyNumberFormat="1" applyFont="1" applyFill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12" fillId="7" borderId="11" xfId="0" applyFont="1" applyFill="1" applyBorder="1" applyAlignment="1">
      <alignment wrapText="1"/>
    </xf>
    <xf numFmtId="49" fontId="12" fillId="7" borderId="16" xfId="0" applyNumberFormat="1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172" fontId="12" fillId="7" borderId="12" xfId="0" applyNumberFormat="1" applyFont="1" applyFill="1" applyBorder="1" applyAlignment="1">
      <alignment horizontal="center"/>
    </xf>
    <xf numFmtId="177" fontId="11" fillId="7" borderId="19" xfId="0" applyNumberFormat="1" applyFont="1" applyFill="1" applyBorder="1" applyAlignment="1">
      <alignment/>
    </xf>
    <xf numFmtId="177" fontId="11" fillId="7" borderId="11" xfId="0" applyNumberFormat="1" applyFont="1" applyFill="1" applyBorder="1" applyAlignment="1">
      <alignment/>
    </xf>
    <xf numFmtId="49" fontId="20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/>
    </xf>
    <xf numFmtId="49" fontId="14" fillId="24" borderId="12" xfId="0" applyNumberFormat="1" applyFont="1" applyFill="1" applyBorder="1" applyAlignment="1">
      <alignment horizontal="center"/>
    </xf>
    <xf numFmtId="49" fontId="11" fillId="24" borderId="12" xfId="0" applyNumberFormat="1" applyFont="1" applyFill="1" applyBorder="1" applyAlignment="1">
      <alignment horizontal="center"/>
    </xf>
    <xf numFmtId="172" fontId="9" fillId="24" borderId="12" xfId="0" applyNumberFormat="1" applyFont="1" applyFill="1" applyBorder="1" applyAlignment="1">
      <alignment horizontal="center"/>
    </xf>
    <xf numFmtId="179" fontId="11" fillId="24" borderId="11" xfId="0" applyNumberFormat="1" applyFont="1" applyFill="1" applyBorder="1" applyAlignment="1">
      <alignment/>
    </xf>
    <xf numFmtId="0" fontId="10" fillId="24" borderId="12" xfId="0" applyFont="1" applyFill="1" applyBorder="1" applyAlignment="1">
      <alignment horizontal="center" vertical="center"/>
    </xf>
    <xf numFmtId="172" fontId="7" fillId="24" borderId="12" xfId="0" applyNumberFormat="1" applyFont="1" applyFill="1" applyBorder="1" applyAlignment="1">
      <alignment horizontal="center"/>
    </xf>
    <xf numFmtId="177" fontId="11" fillId="24" borderId="11" xfId="0" applyNumberFormat="1" applyFont="1" applyFill="1" applyBorder="1" applyAlignment="1">
      <alignment/>
    </xf>
    <xf numFmtId="49" fontId="15" fillId="24" borderId="11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172" fontId="4" fillId="24" borderId="11" xfId="0" applyNumberFormat="1" applyFont="1" applyFill="1" applyBorder="1" applyAlignment="1">
      <alignment horizontal="center"/>
    </xf>
    <xf numFmtId="49" fontId="6" fillId="24" borderId="16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center"/>
    </xf>
    <xf numFmtId="49" fontId="12" fillId="24" borderId="16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11" fillId="24" borderId="11" xfId="0" applyFont="1" applyFill="1" applyBorder="1" applyAlignment="1">
      <alignment horizontal="center"/>
    </xf>
    <xf numFmtId="49" fontId="11" fillId="24" borderId="16" xfId="0" applyNumberFormat="1" applyFont="1" applyFill="1" applyBorder="1" applyAlignment="1">
      <alignment horizontal="center"/>
    </xf>
    <xf numFmtId="172" fontId="9" fillId="24" borderId="12" xfId="0" applyNumberFormat="1" applyFont="1" applyFill="1" applyBorder="1" applyAlignment="1">
      <alignment horizontal="center"/>
    </xf>
    <xf numFmtId="49" fontId="11" fillId="24" borderId="16" xfId="0" applyNumberFormat="1" applyFont="1" applyFill="1" applyBorder="1" applyAlignment="1">
      <alignment horizontal="center"/>
    </xf>
    <xf numFmtId="175" fontId="9" fillId="24" borderId="12" xfId="0" applyNumberFormat="1" applyFont="1" applyFill="1" applyBorder="1" applyAlignment="1">
      <alignment horizontal="center"/>
    </xf>
    <xf numFmtId="177" fontId="11" fillId="24" borderId="12" xfId="0" applyNumberFormat="1" applyFont="1" applyFill="1" applyBorder="1" applyAlignment="1">
      <alignment/>
    </xf>
    <xf numFmtId="49" fontId="4" fillId="24" borderId="11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wrapText="1"/>
    </xf>
    <xf numFmtId="0" fontId="11" fillId="24" borderId="11" xfId="0" applyFont="1" applyFill="1" applyBorder="1" applyAlignment="1">
      <alignment horizontal="center" wrapText="1"/>
    </xf>
    <xf numFmtId="0" fontId="9" fillId="24" borderId="11" xfId="0" applyFont="1" applyFill="1" applyBorder="1" applyAlignment="1">
      <alignment horizontal="center" wrapText="1"/>
    </xf>
    <xf numFmtId="0" fontId="12" fillId="24" borderId="12" xfId="0" applyFont="1" applyFill="1" applyBorder="1" applyAlignment="1">
      <alignment horizontal="center" wrapText="1"/>
    </xf>
    <xf numFmtId="0" fontId="12" fillId="24" borderId="11" xfId="0" applyFont="1" applyFill="1" applyBorder="1" applyAlignment="1">
      <alignment horizontal="center" wrapText="1"/>
    </xf>
    <xf numFmtId="0" fontId="11" fillId="24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11" fillId="25" borderId="11" xfId="0" applyFont="1" applyFill="1" applyBorder="1" applyAlignment="1">
      <alignment wrapText="1"/>
    </xf>
    <xf numFmtId="49" fontId="13" fillId="25" borderId="16" xfId="0" applyNumberFormat="1" applyFont="1" applyFill="1" applyBorder="1" applyAlignment="1">
      <alignment horizontal="center"/>
    </xf>
    <xf numFmtId="49" fontId="15" fillId="25" borderId="16" xfId="0" applyNumberFormat="1" applyFont="1" applyFill="1" applyBorder="1" applyAlignment="1">
      <alignment horizontal="center"/>
    </xf>
    <xf numFmtId="49" fontId="11" fillId="25" borderId="16" xfId="0" applyNumberFormat="1" applyFont="1" applyFill="1" applyBorder="1" applyAlignment="1">
      <alignment horizontal="center"/>
    </xf>
    <xf numFmtId="172" fontId="9" fillId="25" borderId="12" xfId="0" applyNumberFormat="1" applyFont="1" applyFill="1" applyBorder="1" applyAlignment="1">
      <alignment horizontal="center"/>
    </xf>
    <xf numFmtId="177" fontId="11" fillId="25" borderId="11" xfId="0" applyNumberFormat="1" applyFont="1" applyFill="1" applyBorder="1" applyAlignment="1">
      <alignment/>
    </xf>
    <xf numFmtId="0" fontId="4" fillId="25" borderId="11" xfId="0" applyFont="1" applyFill="1" applyBorder="1" applyAlignment="1">
      <alignment horizontal="left"/>
    </xf>
    <xf numFmtId="49" fontId="13" fillId="25" borderId="12" xfId="0" applyNumberFormat="1" applyFont="1" applyFill="1" applyBorder="1" applyAlignment="1">
      <alignment horizontal="center"/>
    </xf>
    <xf numFmtId="0" fontId="13" fillId="25" borderId="16" xfId="0" applyFont="1" applyFill="1" applyBorder="1" applyAlignment="1">
      <alignment horizontal="center"/>
    </xf>
    <xf numFmtId="172" fontId="7" fillId="25" borderId="11" xfId="0" applyNumberFormat="1" applyFont="1" applyFill="1" applyBorder="1" applyAlignment="1">
      <alignment horizontal="center" wrapText="1"/>
    </xf>
    <xf numFmtId="0" fontId="4" fillId="25" borderId="11" xfId="0" applyFont="1" applyFill="1" applyBorder="1" applyAlignment="1">
      <alignment horizontal="left" wrapText="1"/>
    </xf>
    <xf numFmtId="49" fontId="4" fillId="25" borderId="12" xfId="0" applyNumberFormat="1" applyFont="1" applyFill="1" applyBorder="1" applyAlignment="1">
      <alignment horizontal="center" wrapText="1"/>
    </xf>
    <xf numFmtId="49" fontId="13" fillId="25" borderId="16" xfId="0" applyNumberFormat="1" applyFont="1" applyFill="1" applyBorder="1" applyAlignment="1">
      <alignment horizontal="center" wrapText="1"/>
    </xf>
    <xf numFmtId="179" fontId="11" fillId="25" borderId="11" xfId="0" applyNumberFormat="1" applyFont="1" applyFill="1" applyBorder="1" applyAlignment="1">
      <alignment/>
    </xf>
    <xf numFmtId="0" fontId="7" fillId="25" borderId="12" xfId="0" applyFont="1" applyFill="1" applyBorder="1" applyAlignment="1">
      <alignment wrapText="1"/>
    </xf>
    <xf numFmtId="49" fontId="12" fillId="25" borderId="16" xfId="0" applyNumberFormat="1" applyFont="1" applyFill="1" applyBorder="1" applyAlignment="1">
      <alignment horizontal="center"/>
    </xf>
    <xf numFmtId="49" fontId="7" fillId="25" borderId="16" xfId="0" applyNumberFormat="1" applyFont="1" applyFill="1" applyBorder="1" applyAlignment="1">
      <alignment horizontal="center"/>
    </xf>
    <xf numFmtId="172" fontId="7" fillId="25" borderId="12" xfId="0" applyNumberFormat="1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49" fontId="13" fillId="25" borderId="11" xfId="0" applyNumberFormat="1" applyFont="1" applyFill="1" applyBorder="1" applyAlignment="1">
      <alignment horizontal="center"/>
    </xf>
    <xf numFmtId="172" fontId="7" fillId="25" borderId="11" xfId="0" applyNumberFormat="1" applyFont="1" applyFill="1" applyBorder="1" applyAlignment="1">
      <alignment horizontal="center"/>
    </xf>
    <xf numFmtId="0" fontId="15" fillId="25" borderId="11" xfId="0" applyFont="1" applyFill="1" applyBorder="1" applyAlignment="1">
      <alignment wrapText="1"/>
    </xf>
    <xf numFmtId="49" fontId="15" fillId="25" borderId="11" xfId="0" applyNumberFormat="1" applyFont="1" applyFill="1" applyBorder="1" applyAlignment="1">
      <alignment horizontal="center"/>
    </xf>
    <xf numFmtId="172" fontId="9" fillId="25" borderId="11" xfId="0" applyNumberFormat="1" applyFont="1" applyFill="1" applyBorder="1" applyAlignment="1">
      <alignment horizontal="center"/>
    </xf>
    <xf numFmtId="172" fontId="11" fillId="25" borderId="11" xfId="0" applyNumberFormat="1" applyFont="1" applyFill="1" applyBorder="1" applyAlignment="1">
      <alignment horizontal="center"/>
    </xf>
    <xf numFmtId="0" fontId="11" fillId="25" borderId="11" xfId="0" applyFont="1" applyFill="1" applyBorder="1" applyAlignment="1">
      <alignment horizontal="justify" vertical="center" wrapText="1"/>
    </xf>
    <xf numFmtId="49" fontId="11" fillId="25" borderId="11" xfId="0" applyNumberFormat="1" applyFont="1" applyFill="1" applyBorder="1" applyAlignment="1">
      <alignment horizontal="center"/>
    </xf>
    <xf numFmtId="49" fontId="15" fillId="25" borderId="11" xfId="0" applyNumberFormat="1" applyFont="1" applyFill="1" applyBorder="1" applyAlignment="1">
      <alignment horizontal="center"/>
    </xf>
    <xf numFmtId="49" fontId="11" fillId="25" borderId="11" xfId="0" applyNumberFormat="1" applyFont="1" applyFill="1" applyBorder="1" applyAlignment="1">
      <alignment horizontal="justify" vertical="center" wrapText="1"/>
    </xf>
    <xf numFmtId="49" fontId="11" fillId="25" borderId="11" xfId="0" applyNumberFormat="1" applyFont="1" applyFill="1" applyBorder="1" applyAlignment="1">
      <alignment horizontal="center"/>
    </xf>
    <xf numFmtId="0" fontId="9" fillId="25" borderId="11" xfId="0" applyFont="1" applyFill="1" applyBorder="1" applyAlignment="1">
      <alignment wrapText="1"/>
    </xf>
    <xf numFmtId="49" fontId="9" fillId="25" borderId="11" xfId="0" applyNumberFormat="1" applyFont="1" applyFill="1" applyBorder="1" applyAlignment="1">
      <alignment horizontal="center"/>
    </xf>
    <xf numFmtId="49" fontId="13" fillId="25" borderId="18" xfId="0" applyNumberFormat="1" applyFont="1" applyFill="1" applyBorder="1" applyAlignment="1">
      <alignment horizontal="center"/>
    </xf>
    <xf numFmtId="2" fontId="11" fillId="25" borderId="11" xfId="0" applyNumberFormat="1" applyFont="1" applyFill="1" applyBorder="1" applyAlignment="1">
      <alignment horizontal="center"/>
    </xf>
    <xf numFmtId="177" fontId="11" fillId="0" borderId="11" xfId="0" applyNumberFormat="1" applyFont="1" applyFill="1" applyBorder="1" applyAlignment="1">
      <alignment/>
    </xf>
    <xf numFmtId="179" fontId="11" fillId="0" borderId="11" xfId="0" applyNumberFormat="1" applyFont="1" applyFill="1" applyBorder="1" applyAlignment="1">
      <alignment/>
    </xf>
    <xf numFmtId="0" fontId="7" fillId="25" borderId="11" xfId="0" applyFont="1" applyFill="1" applyBorder="1" applyAlignment="1">
      <alignment wrapText="1"/>
    </xf>
    <xf numFmtId="49" fontId="7" fillId="25" borderId="11" xfId="0" applyNumberFormat="1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49" fontId="4" fillId="25" borderId="18" xfId="0" applyNumberFormat="1" applyFont="1" applyFill="1" applyBorder="1" applyAlignment="1">
      <alignment horizontal="center"/>
    </xf>
    <xf numFmtId="172" fontId="4" fillId="25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6" fillId="7" borderId="12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49" fontId="13" fillId="24" borderId="11" xfId="0" applyNumberFormat="1" applyFont="1" applyFill="1" applyBorder="1" applyAlignment="1">
      <alignment horizontal="center"/>
    </xf>
    <xf numFmtId="49" fontId="13" fillId="25" borderId="11" xfId="0" applyNumberFormat="1" applyFont="1" applyFill="1" applyBorder="1" applyAlignment="1">
      <alignment horizontal="center"/>
    </xf>
    <xf numFmtId="49" fontId="16" fillId="24" borderId="16" xfId="0" applyNumberFormat="1" applyFont="1" applyFill="1" applyBorder="1" applyAlignment="1">
      <alignment horizontal="center"/>
    </xf>
    <xf numFmtId="49" fontId="16" fillId="25" borderId="16" xfId="0" applyNumberFormat="1" applyFont="1" applyFill="1" applyBorder="1" applyAlignment="1">
      <alignment horizontal="center"/>
    </xf>
    <xf numFmtId="49" fontId="13" fillId="24" borderId="16" xfId="0" applyNumberFormat="1" applyFont="1" applyFill="1" applyBorder="1" applyAlignment="1">
      <alignment horizontal="center"/>
    </xf>
    <xf numFmtId="49" fontId="13" fillId="25" borderId="16" xfId="0" applyNumberFormat="1" applyFont="1" applyFill="1" applyBorder="1" applyAlignment="1">
      <alignment horizontal="center"/>
    </xf>
    <xf numFmtId="49" fontId="16" fillId="25" borderId="11" xfId="0" applyNumberFormat="1" applyFont="1" applyFill="1" applyBorder="1" applyAlignment="1">
      <alignment horizontal="center"/>
    </xf>
    <xf numFmtId="49" fontId="15" fillId="24" borderId="16" xfId="0" applyNumberFormat="1" applyFont="1" applyFill="1" applyBorder="1" applyAlignment="1">
      <alignment horizontal="center"/>
    </xf>
    <xf numFmtId="49" fontId="15" fillId="24" borderId="16" xfId="0" applyNumberFormat="1" applyFont="1" applyFill="1" applyBorder="1" applyAlignment="1">
      <alignment horizontal="center"/>
    </xf>
    <xf numFmtId="49" fontId="16" fillId="24" borderId="11" xfId="0" applyNumberFormat="1" applyFont="1" applyFill="1" applyBorder="1" applyAlignment="1">
      <alignment horizontal="center"/>
    </xf>
    <xf numFmtId="49" fontId="13" fillId="7" borderId="16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0"/>
  <sheetViews>
    <sheetView tabSelected="1" workbookViewId="0" topLeftCell="A40">
      <selection activeCell="A69" sqref="A69"/>
    </sheetView>
  </sheetViews>
  <sheetFormatPr defaultColWidth="9.00390625" defaultRowHeight="12.75"/>
  <cols>
    <col min="1" max="1" width="44.625" style="2" customWidth="1"/>
    <col min="2" max="2" width="5.50390625" style="3" customWidth="1"/>
    <col min="3" max="3" width="5.50390625" style="4" customWidth="1"/>
    <col min="4" max="4" width="7.875" style="4" customWidth="1"/>
    <col min="5" max="5" width="5.375" style="1" customWidth="1"/>
    <col min="6" max="6" width="11.50390625" style="1" customWidth="1"/>
    <col min="7" max="7" width="10.00390625" style="0" customWidth="1"/>
    <col min="8" max="8" width="7.00390625" style="0" customWidth="1"/>
  </cols>
  <sheetData>
    <row r="1" spans="1:8" ht="15">
      <c r="A1" s="4"/>
      <c r="B1" s="4"/>
      <c r="D1" s="232" t="s">
        <v>188</v>
      </c>
      <c r="E1" s="232"/>
      <c r="F1" s="232"/>
      <c r="G1" s="1"/>
      <c r="H1" s="1"/>
    </row>
    <row r="2" spans="1:8" ht="13.5" customHeight="1">
      <c r="A2" s="4"/>
      <c r="B2" s="234" t="s">
        <v>15</v>
      </c>
      <c r="C2" s="234"/>
      <c r="D2" s="234"/>
      <c r="E2" s="234"/>
      <c r="F2" s="234"/>
      <c r="G2" s="1"/>
      <c r="H2" s="1"/>
    </row>
    <row r="3" spans="1:8" ht="12.75" customHeight="1">
      <c r="A3" s="4"/>
      <c r="B3" s="215" t="s">
        <v>16</v>
      </c>
      <c r="C3" s="215"/>
      <c r="D3" s="215"/>
      <c r="E3" s="215"/>
      <c r="F3" s="215"/>
      <c r="G3" s="1"/>
      <c r="H3" s="1"/>
    </row>
    <row r="4" spans="1:8" ht="15" customHeight="1">
      <c r="A4" s="4"/>
      <c r="B4" s="234" t="s">
        <v>214</v>
      </c>
      <c r="C4" s="234"/>
      <c r="D4" s="234"/>
      <c r="E4" s="234"/>
      <c r="F4" s="234"/>
      <c r="G4" s="1"/>
      <c r="H4" s="1"/>
    </row>
    <row r="5" spans="1:8" ht="8.25" customHeight="1">
      <c r="A5" s="1"/>
      <c r="B5" s="1"/>
      <c r="C5" s="1"/>
      <c r="D5" s="1"/>
      <c r="E5" s="4"/>
      <c r="G5" s="1"/>
      <c r="H5" s="1"/>
    </row>
    <row r="6" spans="1:8" ht="22.5" customHeight="1">
      <c r="A6" s="115" t="s">
        <v>158</v>
      </c>
      <c r="B6" s="115"/>
      <c r="C6" s="115"/>
      <c r="D6" s="115"/>
      <c r="E6" s="115"/>
      <c r="F6" s="115"/>
      <c r="G6" s="1"/>
      <c r="H6" s="1"/>
    </row>
    <row r="7" spans="1:8" ht="14.25" customHeight="1">
      <c r="A7" s="235" t="s">
        <v>159</v>
      </c>
      <c r="B7" s="235"/>
      <c r="C7" s="235"/>
      <c r="D7" s="235"/>
      <c r="E7" s="235"/>
      <c r="F7" s="235"/>
      <c r="G7" s="1"/>
      <c r="H7" s="1"/>
    </row>
    <row r="8" spans="1:8" ht="14.25" customHeight="1">
      <c r="A8" s="235" t="s">
        <v>45</v>
      </c>
      <c r="B8" s="235"/>
      <c r="C8" s="235"/>
      <c r="D8" s="235"/>
      <c r="E8" s="235"/>
      <c r="F8" s="235"/>
      <c r="G8" s="1"/>
      <c r="H8" s="1"/>
    </row>
    <row r="9" spans="1:8" ht="9.75" customHeight="1">
      <c r="A9" s="1"/>
      <c r="B9" s="1"/>
      <c r="C9" s="1"/>
      <c r="D9" s="1"/>
      <c r="G9" s="1"/>
      <c r="H9" s="1"/>
    </row>
    <row r="10" spans="1:8" ht="24.75" customHeight="1">
      <c r="A10" s="25"/>
      <c r="B10" s="233" t="s">
        <v>6</v>
      </c>
      <c r="C10" s="233"/>
      <c r="D10" s="233"/>
      <c r="E10" s="233"/>
      <c r="F10" s="230" t="s">
        <v>58</v>
      </c>
      <c r="G10" s="230" t="s">
        <v>164</v>
      </c>
      <c r="H10" s="230" t="s">
        <v>165</v>
      </c>
    </row>
    <row r="11" spans="1:8" ht="31.5" customHeight="1">
      <c r="A11" s="30" t="s">
        <v>1</v>
      </c>
      <c r="B11" s="31" t="s">
        <v>189</v>
      </c>
      <c r="C11" s="10" t="s">
        <v>162</v>
      </c>
      <c r="D11" s="9" t="s">
        <v>0</v>
      </c>
      <c r="E11" s="9" t="s">
        <v>62</v>
      </c>
      <c r="F11" s="231"/>
      <c r="G11" s="231"/>
      <c r="H11" s="231"/>
    </row>
    <row r="12" spans="1:8" ht="14.25" customHeight="1" thickBot="1">
      <c r="A12" s="11">
        <v>1</v>
      </c>
      <c r="B12" s="11">
        <v>2</v>
      </c>
      <c r="C12" s="12">
        <v>3</v>
      </c>
      <c r="D12" s="12">
        <v>4</v>
      </c>
      <c r="E12" s="12">
        <v>5</v>
      </c>
      <c r="F12" s="11">
        <v>6</v>
      </c>
      <c r="G12" s="11">
        <v>7</v>
      </c>
      <c r="H12" s="11">
        <v>8</v>
      </c>
    </row>
    <row r="13" spans="1:8" ht="18" customHeight="1">
      <c r="A13" s="16" t="s">
        <v>8</v>
      </c>
      <c r="B13" s="17"/>
      <c r="C13" s="17"/>
      <c r="D13" s="17"/>
      <c r="E13" s="216"/>
      <c r="F13" s="18">
        <f>F14+F54+F58+F70+F96+F121+F126+F129+F132</f>
        <v>45262.299999999996</v>
      </c>
      <c r="G13" s="18">
        <f>G14+G54+G58+G70+G96+G121+G126+G129+G132</f>
        <v>43549.700000000004</v>
      </c>
      <c r="H13" s="138">
        <f aca="true" t="shared" si="0" ref="H13:H53">G13/F13*100</f>
        <v>96.21627712246176</v>
      </c>
    </row>
    <row r="14" spans="1:8" ht="18" customHeight="1">
      <c r="A14" s="166" t="s">
        <v>190</v>
      </c>
      <c r="B14" s="146"/>
      <c r="C14" s="150" t="s">
        <v>63</v>
      </c>
      <c r="D14" s="146"/>
      <c r="E14" s="217"/>
      <c r="F14" s="147">
        <f>F17+F38+F40+F42+F15</f>
        <v>12188.1</v>
      </c>
      <c r="G14" s="147">
        <f>G17+G38+G40+G42+G15</f>
        <v>11919.699999999999</v>
      </c>
      <c r="H14" s="148">
        <f t="shared" si="0"/>
        <v>97.79785200318342</v>
      </c>
    </row>
    <row r="15" spans="1:8" ht="21" customHeight="1">
      <c r="A15" s="195" t="s">
        <v>115</v>
      </c>
      <c r="B15" s="196" t="s">
        <v>17</v>
      </c>
      <c r="C15" s="196" t="s">
        <v>18</v>
      </c>
      <c r="D15" s="196" t="s">
        <v>67</v>
      </c>
      <c r="E15" s="196"/>
      <c r="F15" s="197">
        <f>F16</f>
        <v>415.2</v>
      </c>
      <c r="G15" s="198">
        <f>G16</f>
        <v>413.3</v>
      </c>
      <c r="H15" s="179">
        <f t="shared" si="0"/>
        <v>99.54238921001928</v>
      </c>
    </row>
    <row r="16" spans="1:8" ht="30" customHeight="1">
      <c r="A16" s="140" t="s">
        <v>118</v>
      </c>
      <c r="B16" s="92" t="s">
        <v>17</v>
      </c>
      <c r="C16" s="92" t="s">
        <v>18</v>
      </c>
      <c r="D16" s="92" t="s">
        <v>67</v>
      </c>
      <c r="E16" s="92" t="s">
        <v>119</v>
      </c>
      <c r="F16" s="86">
        <v>415.2</v>
      </c>
      <c r="G16" s="24">
        <v>413.3</v>
      </c>
      <c r="H16" s="114">
        <f t="shared" si="0"/>
        <v>99.54238921001928</v>
      </c>
    </row>
    <row r="17" spans="1:8" ht="18" customHeight="1">
      <c r="A17" s="199" t="s">
        <v>116</v>
      </c>
      <c r="B17" s="200" t="s">
        <v>17</v>
      </c>
      <c r="C17" s="201" t="s">
        <v>19</v>
      </c>
      <c r="D17" s="200"/>
      <c r="E17" s="201"/>
      <c r="F17" s="197">
        <f>F18+F23</f>
        <v>10378.9</v>
      </c>
      <c r="G17" s="197">
        <f>G18+G23</f>
        <v>10284</v>
      </c>
      <c r="H17" s="179">
        <f t="shared" si="0"/>
        <v>99.08564491420093</v>
      </c>
    </row>
    <row r="18" spans="1:8" ht="24" customHeight="1">
      <c r="A18" s="97" t="s">
        <v>120</v>
      </c>
      <c r="B18" s="40" t="s">
        <v>17</v>
      </c>
      <c r="C18" s="62" t="s">
        <v>19</v>
      </c>
      <c r="D18" s="40" t="s">
        <v>103</v>
      </c>
      <c r="E18" s="64"/>
      <c r="F18" s="84">
        <f>F19+F21</f>
        <v>7070</v>
      </c>
      <c r="G18" s="84">
        <f>G19+G21</f>
        <v>7033</v>
      </c>
      <c r="H18" s="112">
        <f t="shared" si="0"/>
        <v>99.47666195190948</v>
      </c>
    </row>
    <row r="19" spans="1:8" ht="21.75" customHeight="1">
      <c r="A19" s="101" t="s">
        <v>121</v>
      </c>
      <c r="B19" s="40" t="s">
        <v>17</v>
      </c>
      <c r="C19" s="62" t="s">
        <v>19</v>
      </c>
      <c r="D19" s="62" t="s">
        <v>68</v>
      </c>
      <c r="E19" s="62"/>
      <c r="F19" s="7">
        <f>F20</f>
        <v>5970</v>
      </c>
      <c r="G19" s="117">
        <f>G20</f>
        <v>5933.8</v>
      </c>
      <c r="H19" s="112">
        <f t="shared" si="0"/>
        <v>99.39363484087103</v>
      </c>
    </row>
    <row r="20" spans="1:8" ht="23.25" customHeight="1">
      <c r="A20" s="14" t="s">
        <v>122</v>
      </c>
      <c r="B20" s="28" t="s">
        <v>17</v>
      </c>
      <c r="C20" s="92" t="s">
        <v>19</v>
      </c>
      <c r="D20" s="92" t="s">
        <v>68</v>
      </c>
      <c r="E20" s="92" t="s">
        <v>123</v>
      </c>
      <c r="F20" s="86">
        <v>5970</v>
      </c>
      <c r="G20" s="24">
        <v>5933.8</v>
      </c>
      <c r="H20" s="114">
        <f t="shared" si="0"/>
        <v>99.39363484087103</v>
      </c>
    </row>
    <row r="21" spans="1:8" ht="22.5" customHeight="1">
      <c r="A21" s="101" t="s">
        <v>124</v>
      </c>
      <c r="B21" s="100" t="s">
        <v>17</v>
      </c>
      <c r="C21" s="109" t="s">
        <v>19</v>
      </c>
      <c r="D21" s="109" t="s">
        <v>70</v>
      </c>
      <c r="E21" s="109"/>
      <c r="F21" s="7">
        <v>1100</v>
      </c>
      <c r="G21" s="117">
        <f>G22</f>
        <v>1099.2</v>
      </c>
      <c r="H21" s="112">
        <f t="shared" si="0"/>
        <v>99.92727272727274</v>
      </c>
    </row>
    <row r="22" spans="1:8" ht="22.5" customHeight="1">
      <c r="A22" s="14" t="s">
        <v>122</v>
      </c>
      <c r="B22" s="98" t="s">
        <v>17</v>
      </c>
      <c r="C22" s="99" t="s">
        <v>19</v>
      </c>
      <c r="D22" s="99" t="s">
        <v>70</v>
      </c>
      <c r="E22" s="99" t="s">
        <v>123</v>
      </c>
      <c r="F22" s="86">
        <v>1100</v>
      </c>
      <c r="G22" s="24">
        <v>1099.2</v>
      </c>
      <c r="H22" s="114">
        <f t="shared" si="0"/>
        <v>99.92727272727274</v>
      </c>
    </row>
    <row r="23" spans="1:8" ht="15.75" customHeight="1">
      <c r="A23" s="97" t="s">
        <v>117</v>
      </c>
      <c r="B23" s="100" t="s">
        <v>17</v>
      </c>
      <c r="C23" s="100" t="s">
        <v>19</v>
      </c>
      <c r="D23" s="100" t="s">
        <v>126</v>
      </c>
      <c r="E23" s="109"/>
      <c r="F23" s="84">
        <f>F24+F27+F30</f>
        <v>3308.9</v>
      </c>
      <c r="G23" s="84">
        <f>G24+G27+G30</f>
        <v>3251</v>
      </c>
      <c r="H23" s="118">
        <f t="shared" si="0"/>
        <v>98.25017377376167</v>
      </c>
    </row>
    <row r="24" spans="1:8" ht="23.25" customHeight="1">
      <c r="A24" s="101" t="s">
        <v>125</v>
      </c>
      <c r="B24" s="109" t="s">
        <v>17</v>
      </c>
      <c r="C24" s="109" t="s">
        <v>19</v>
      </c>
      <c r="D24" s="109" t="s">
        <v>69</v>
      </c>
      <c r="E24" s="109"/>
      <c r="F24" s="84">
        <f>F25+F26</f>
        <v>3014.9</v>
      </c>
      <c r="G24" s="84">
        <f>G25+G26</f>
        <v>2957</v>
      </c>
      <c r="H24" s="112">
        <f t="shared" si="0"/>
        <v>98.07953829314405</v>
      </c>
    </row>
    <row r="25" spans="1:8" ht="33.75" customHeight="1">
      <c r="A25" s="14" t="s">
        <v>215</v>
      </c>
      <c r="B25" s="99" t="s">
        <v>17</v>
      </c>
      <c r="C25" s="99" t="s">
        <v>19</v>
      </c>
      <c r="D25" s="99" t="s">
        <v>69</v>
      </c>
      <c r="E25" s="99" t="s">
        <v>167</v>
      </c>
      <c r="F25" s="86">
        <v>1028</v>
      </c>
      <c r="G25" s="24">
        <v>1016.2</v>
      </c>
      <c r="H25" s="119">
        <f t="shared" si="0"/>
        <v>98.85214007782102</v>
      </c>
    </row>
    <row r="26" spans="1:8" ht="21.75" customHeight="1">
      <c r="A26" s="14" t="s">
        <v>127</v>
      </c>
      <c r="B26" s="28" t="s">
        <v>17</v>
      </c>
      <c r="C26" s="92" t="s">
        <v>19</v>
      </c>
      <c r="D26" s="92" t="s">
        <v>69</v>
      </c>
      <c r="E26" s="92" t="s">
        <v>51</v>
      </c>
      <c r="F26" s="86">
        <v>1986.9</v>
      </c>
      <c r="G26" s="24">
        <v>1940.8</v>
      </c>
      <c r="H26" s="114">
        <f t="shared" si="0"/>
        <v>97.67980270773566</v>
      </c>
    </row>
    <row r="27" spans="1:8" ht="21.75" customHeight="1">
      <c r="A27" s="15" t="s">
        <v>168</v>
      </c>
      <c r="B27" s="5" t="s">
        <v>17</v>
      </c>
      <c r="C27" s="19" t="s">
        <v>19</v>
      </c>
      <c r="D27" s="19" t="s">
        <v>169</v>
      </c>
      <c r="E27" s="19" t="s">
        <v>51</v>
      </c>
      <c r="F27" s="7">
        <v>1</v>
      </c>
      <c r="G27" s="117">
        <v>1</v>
      </c>
      <c r="H27" s="118">
        <f t="shared" si="0"/>
        <v>100</v>
      </c>
    </row>
    <row r="28" spans="1:8" ht="21.75" customHeight="1">
      <c r="A28" s="14" t="s">
        <v>168</v>
      </c>
      <c r="B28" s="28" t="s">
        <v>17</v>
      </c>
      <c r="C28" s="92" t="s">
        <v>19</v>
      </c>
      <c r="D28" s="92" t="s">
        <v>169</v>
      </c>
      <c r="E28" s="92" t="s">
        <v>51</v>
      </c>
      <c r="F28" s="86">
        <v>1</v>
      </c>
      <c r="G28" s="24">
        <v>1</v>
      </c>
      <c r="H28" s="119">
        <f t="shared" si="0"/>
        <v>100</v>
      </c>
    </row>
    <row r="29" spans="1:8" ht="15" customHeight="1">
      <c r="A29" s="13" t="s">
        <v>199</v>
      </c>
      <c r="B29" s="141"/>
      <c r="C29" s="141"/>
      <c r="D29" s="141" t="s">
        <v>101</v>
      </c>
      <c r="E29" s="19"/>
      <c r="F29" s="7">
        <v>293</v>
      </c>
      <c r="G29" s="117">
        <v>293</v>
      </c>
      <c r="H29" s="118">
        <f t="shared" si="0"/>
        <v>100</v>
      </c>
    </row>
    <row r="30" spans="1:8" ht="14.25" customHeight="1">
      <c r="A30" s="93" t="s">
        <v>20</v>
      </c>
      <c r="B30" s="62" t="s">
        <v>17</v>
      </c>
      <c r="C30" s="62" t="s">
        <v>19</v>
      </c>
      <c r="D30" s="64"/>
      <c r="E30" s="64"/>
      <c r="F30" s="84">
        <f>SUM(F31:F37)</f>
        <v>293</v>
      </c>
      <c r="G30" s="84">
        <f>SUM(G31:G37)</f>
        <v>293</v>
      </c>
      <c r="H30" s="119">
        <f t="shared" si="0"/>
        <v>100</v>
      </c>
    </row>
    <row r="31" spans="1:8" ht="15" customHeight="1">
      <c r="A31" s="76" t="s">
        <v>176</v>
      </c>
      <c r="B31" s="64" t="s">
        <v>17</v>
      </c>
      <c r="C31" s="64" t="s">
        <v>19</v>
      </c>
      <c r="D31" s="64" t="s">
        <v>172</v>
      </c>
      <c r="E31" s="64" t="s">
        <v>200</v>
      </c>
      <c r="F31" s="116">
        <v>34.8</v>
      </c>
      <c r="G31" s="116">
        <v>34.8</v>
      </c>
      <c r="H31" s="119">
        <f t="shared" si="0"/>
        <v>100</v>
      </c>
    </row>
    <row r="32" spans="1:8" ht="21" customHeight="1">
      <c r="A32" s="102" t="s">
        <v>128</v>
      </c>
      <c r="B32" s="92" t="s">
        <v>17</v>
      </c>
      <c r="C32" s="92" t="s">
        <v>19</v>
      </c>
      <c r="D32" s="92" t="s">
        <v>71</v>
      </c>
      <c r="E32" s="92" t="s">
        <v>200</v>
      </c>
      <c r="F32" s="86">
        <v>54.3</v>
      </c>
      <c r="G32" s="24">
        <v>54.3</v>
      </c>
      <c r="H32" s="119">
        <f t="shared" si="0"/>
        <v>100</v>
      </c>
    </row>
    <row r="33" spans="1:8" ht="30" customHeight="1">
      <c r="A33" s="102" t="s">
        <v>129</v>
      </c>
      <c r="B33" s="92" t="s">
        <v>17</v>
      </c>
      <c r="C33" s="92" t="s">
        <v>19</v>
      </c>
      <c r="D33" s="92" t="s">
        <v>72</v>
      </c>
      <c r="E33" s="92" t="s">
        <v>200</v>
      </c>
      <c r="F33" s="86">
        <v>20.8</v>
      </c>
      <c r="G33" s="24">
        <v>20.8</v>
      </c>
      <c r="H33" s="119">
        <f t="shared" si="0"/>
        <v>100</v>
      </c>
    </row>
    <row r="34" spans="1:8" ht="40.5" customHeight="1">
      <c r="A34" s="102" t="s">
        <v>21</v>
      </c>
      <c r="B34" s="92" t="s">
        <v>17</v>
      </c>
      <c r="C34" s="92" t="s">
        <v>19</v>
      </c>
      <c r="D34" s="92" t="s">
        <v>73</v>
      </c>
      <c r="E34" s="92" t="s">
        <v>200</v>
      </c>
      <c r="F34" s="86">
        <v>24</v>
      </c>
      <c r="G34" s="24">
        <v>24</v>
      </c>
      <c r="H34" s="119">
        <f t="shared" si="0"/>
        <v>100</v>
      </c>
    </row>
    <row r="35" spans="1:8" ht="20.25" customHeight="1">
      <c r="A35" s="102" t="s">
        <v>130</v>
      </c>
      <c r="B35" s="92" t="s">
        <v>17</v>
      </c>
      <c r="C35" s="92" t="s">
        <v>19</v>
      </c>
      <c r="D35" s="92" t="s">
        <v>74</v>
      </c>
      <c r="E35" s="92" t="s">
        <v>200</v>
      </c>
      <c r="F35" s="86">
        <v>48.1</v>
      </c>
      <c r="G35" s="24">
        <v>48.1</v>
      </c>
      <c r="H35" s="119">
        <f t="shared" si="0"/>
        <v>100</v>
      </c>
    </row>
    <row r="36" spans="1:8" ht="19.5" customHeight="1">
      <c r="A36" s="103" t="s">
        <v>131</v>
      </c>
      <c r="B36" s="92" t="s">
        <v>17</v>
      </c>
      <c r="C36" s="92" t="s">
        <v>19</v>
      </c>
      <c r="D36" s="92" t="s">
        <v>75</v>
      </c>
      <c r="E36" s="92" t="s">
        <v>200</v>
      </c>
      <c r="F36" s="86">
        <v>63</v>
      </c>
      <c r="G36" s="24">
        <v>63</v>
      </c>
      <c r="H36" s="119">
        <f t="shared" si="0"/>
        <v>100</v>
      </c>
    </row>
    <row r="37" spans="1:8" ht="21" customHeight="1">
      <c r="A37" s="104" t="s">
        <v>22</v>
      </c>
      <c r="B37" s="92" t="s">
        <v>17</v>
      </c>
      <c r="C37" s="92" t="s">
        <v>19</v>
      </c>
      <c r="D37" s="92" t="s">
        <v>76</v>
      </c>
      <c r="E37" s="92" t="s">
        <v>200</v>
      </c>
      <c r="F37" s="86">
        <v>48</v>
      </c>
      <c r="G37" s="24">
        <v>48</v>
      </c>
      <c r="H37" s="119">
        <f t="shared" si="0"/>
        <v>100</v>
      </c>
    </row>
    <row r="38" spans="1:8" ht="18" customHeight="1">
      <c r="A38" s="202" t="s">
        <v>46</v>
      </c>
      <c r="B38" s="203" t="s">
        <v>17</v>
      </c>
      <c r="C38" s="203" t="s">
        <v>132</v>
      </c>
      <c r="D38" s="196"/>
      <c r="E38" s="196"/>
      <c r="F38" s="197">
        <v>436</v>
      </c>
      <c r="G38" s="198">
        <v>435.8</v>
      </c>
      <c r="H38" s="187">
        <f t="shared" si="0"/>
        <v>99.95412844036697</v>
      </c>
    </row>
    <row r="39" spans="1:8" ht="21" customHeight="1">
      <c r="A39" s="46" t="s">
        <v>52</v>
      </c>
      <c r="B39" s="92" t="s">
        <v>17</v>
      </c>
      <c r="C39" s="92" t="s">
        <v>132</v>
      </c>
      <c r="D39" s="92" t="s">
        <v>102</v>
      </c>
      <c r="E39" s="92" t="s">
        <v>51</v>
      </c>
      <c r="F39" s="86">
        <v>436</v>
      </c>
      <c r="G39" s="24">
        <v>435.8</v>
      </c>
      <c r="H39" s="119">
        <f t="shared" si="0"/>
        <v>99.95412844036697</v>
      </c>
    </row>
    <row r="40" spans="1:8" ht="17.25" customHeight="1">
      <c r="A40" s="174" t="s">
        <v>11</v>
      </c>
      <c r="B40" s="196" t="s">
        <v>17</v>
      </c>
      <c r="C40" s="196" t="s">
        <v>39</v>
      </c>
      <c r="D40" s="196"/>
      <c r="E40" s="196"/>
      <c r="F40" s="197">
        <v>100</v>
      </c>
      <c r="G40" s="198">
        <v>0</v>
      </c>
      <c r="H40" s="179">
        <f t="shared" si="0"/>
        <v>0</v>
      </c>
    </row>
    <row r="41" spans="1:8" ht="16.5" customHeight="1">
      <c r="A41" s="33" t="s">
        <v>11</v>
      </c>
      <c r="B41" s="92" t="s">
        <v>17</v>
      </c>
      <c r="C41" s="92" t="s">
        <v>39</v>
      </c>
      <c r="D41" s="92" t="s">
        <v>77</v>
      </c>
      <c r="E41" s="92" t="s">
        <v>59</v>
      </c>
      <c r="F41" s="86">
        <v>100</v>
      </c>
      <c r="G41" s="24">
        <v>0</v>
      </c>
      <c r="H41" s="114">
        <f t="shared" si="0"/>
        <v>0</v>
      </c>
    </row>
    <row r="42" spans="1:8" ht="17.25" customHeight="1">
      <c r="A42" s="204" t="s">
        <v>192</v>
      </c>
      <c r="B42" s="205"/>
      <c r="C42" s="205" t="s">
        <v>35</v>
      </c>
      <c r="D42" s="205"/>
      <c r="E42" s="201"/>
      <c r="F42" s="197">
        <f>F43+F45+F48+F50+F52</f>
        <v>858</v>
      </c>
      <c r="G42" s="197">
        <f>G43+G45+G48+G50+G52</f>
        <v>786.6</v>
      </c>
      <c r="H42" s="179">
        <f t="shared" si="0"/>
        <v>91.67832167832168</v>
      </c>
    </row>
    <row r="43" spans="1:8" ht="22.5" customHeight="1">
      <c r="A43" s="93" t="s">
        <v>14</v>
      </c>
      <c r="B43" s="62" t="s">
        <v>17</v>
      </c>
      <c r="C43" s="62" t="s">
        <v>35</v>
      </c>
      <c r="D43" s="62" t="s">
        <v>78</v>
      </c>
      <c r="E43" s="62"/>
      <c r="F43" s="7">
        <v>35</v>
      </c>
      <c r="G43" s="117">
        <f>G44</f>
        <v>19</v>
      </c>
      <c r="H43" s="112">
        <f t="shared" si="0"/>
        <v>54.285714285714285</v>
      </c>
    </row>
    <row r="44" spans="1:8" ht="21" customHeight="1">
      <c r="A44" s="46" t="s">
        <v>52</v>
      </c>
      <c r="B44" s="92" t="s">
        <v>17</v>
      </c>
      <c r="C44" s="92" t="s">
        <v>35</v>
      </c>
      <c r="D44" s="92" t="s">
        <v>78</v>
      </c>
      <c r="E44" s="92" t="s">
        <v>51</v>
      </c>
      <c r="F44" s="86">
        <v>35</v>
      </c>
      <c r="G44" s="24">
        <v>19</v>
      </c>
      <c r="H44" s="114">
        <f t="shared" si="0"/>
        <v>54.285714285714285</v>
      </c>
    </row>
    <row r="45" spans="1:8" ht="21.75" customHeight="1">
      <c r="A45" s="93" t="s">
        <v>133</v>
      </c>
      <c r="B45" s="62" t="s">
        <v>17</v>
      </c>
      <c r="C45" s="62" t="s">
        <v>35</v>
      </c>
      <c r="D45" s="62" t="s">
        <v>79</v>
      </c>
      <c r="E45" s="62"/>
      <c r="F45" s="84">
        <f>SUM(F46:F47)</f>
        <v>313</v>
      </c>
      <c r="G45" s="84">
        <f>SUM(G46:G47)</f>
        <v>289</v>
      </c>
      <c r="H45" s="112">
        <f t="shared" si="0"/>
        <v>92.33226837060703</v>
      </c>
    </row>
    <row r="46" spans="1:8" ht="21" customHeight="1">
      <c r="A46" s="46" t="s">
        <v>52</v>
      </c>
      <c r="B46" s="92" t="s">
        <v>17</v>
      </c>
      <c r="C46" s="92" t="s">
        <v>35</v>
      </c>
      <c r="D46" s="92" t="s">
        <v>79</v>
      </c>
      <c r="E46" s="92" t="s">
        <v>51</v>
      </c>
      <c r="F46" s="86">
        <v>300</v>
      </c>
      <c r="G46" s="24">
        <v>276.1</v>
      </c>
      <c r="H46" s="114">
        <f t="shared" si="0"/>
        <v>92.03333333333335</v>
      </c>
    </row>
    <row r="47" spans="1:8" ht="12" customHeight="1">
      <c r="A47" s="46" t="s">
        <v>134</v>
      </c>
      <c r="B47" s="92" t="s">
        <v>17</v>
      </c>
      <c r="C47" s="92" t="s">
        <v>35</v>
      </c>
      <c r="D47" s="92" t="s">
        <v>135</v>
      </c>
      <c r="E47" s="92" t="s">
        <v>136</v>
      </c>
      <c r="F47" s="86">
        <v>13</v>
      </c>
      <c r="G47" s="24">
        <v>12.9</v>
      </c>
      <c r="H47" s="114">
        <f t="shared" si="0"/>
        <v>99.23076923076923</v>
      </c>
    </row>
    <row r="48" spans="1:8" ht="21" customHeight="1">
      <c r="A48" s="93" t="s">
        <v>40</v>
      </c>
      <c r="B48" s="62" t="s">
        <v>17</v>
      </c>
      <c r="C48" s="62" t="s">
        <v>35</v>
      </c>
      <c r="D48" s="62" t="s">
        <v>80</v>
      </c>
      <c r="E48" s="62"/>
      <c r="F48" s="7">
        <v>340</v>
      </c>
      <c r="G48" s="117">
        <f>G49</f>
        <v>313.2</v>
      </c>
      <c r="H48" s="112">
        <f t="shared" si="0"/>
        <v>92.11764705882352</v>
      </c>
    </row>
    <row r="49" spans="1:8" ht="13.5" customHeight="1">
      <c r="A49" s="46" t="s">
        <v>47</v>
      </c>
      <c r="B49" s="92" t="s">
        <v>17</v>
      </c>
      <c r="C49" s="92" t="s">
        <v>35</v>
      </c>
      <c r="D49" s="92" t="s">
        <v>80</v>
      </c>
      <c r="E49" s="92" t="s">
        <v>48</v>
      </c>
      <c r="F49" s="86">
        <v>340</v>
      </c>
      <c r="G49" s="24">
        <v>313.2</v>
      </c>
      <c r="H49" s="114">
        <f t="shared" si="0"/>
        <v>92.11764705882352</v>
      </c>
    </row>
    <row r="50" spans="1:8" ht="21.75" customHeight="1">
      <c r="A50" s="49" t="s">
        <v>49</v>
      </c>
      <c r="B50" s="62" t="s">
        <v>17</v>
      </c>
      <c r="C50" s="62" t="s">
        <v>35</v>
      </c>
      <c r="D50" s="62" t="s">
        <v>81</v>
      </c>
      <c r="E50" s="62"/>
      <c r="F50" s="7">
        <v>100</v>
      </c>
      <c r="G50" s="117">
        <v>99</v>
      </c>
      <c r="H50" s="112">
        <f t="shared" si="0"/>
        <v>99</v>
      </c>
    </row>
    <row r="51" spans="1:8" ht="23.25" customHeight="1">
      <c r="A51" s="46" t="s">
        <v>52</v>
      </c>
      <c r="B51" s="92" t="s">
        <v>17</v>
      </c>
      <c r="C51" s="92" t="s">
        <v>35</v>
      </c>
      <c r="D51" s="92" t="s">
        <v>81</v>
      </c>
      <c r="E51" s="92" t="s">
        <v>51</v>
      </c>
      <c r="F51" s="86">
        <v>100</v>
      </c>
      <c r="G51" s="24">
        <v>99</v>
      </c>
      <c r="H51" s="114">
        <f t="shared" si="0"/>
        <v>99</v>
      </c>
    </row>
    <row r="52" spans="1:8" ht="21" customHeight="1">
      <c r="A52" s="93" t="s">
        <v>187</v>
      </c>
      <c r="B52" s="62" t="s">
        <v>17</v>
      </c>
      <c r="C52" s="62" t="s">
        <v>35</v>
      </c>
      <c r="D52" s="62" t="s">
        <v>82</v>
      </c>
      <c r="E52" s="62"/>
      <c r="F52" s="7">
        <v>70</v>
      </c>
      <c r="G52" s="117">
        <f>G53</f>
        <v>66.4</v>
      </c>
      <c r="H52" s="112">
        <f t="shared" si="0"/>
        <v>94.85714285714286</v>
      </c>
    </row>
    <row r="53" spans="1:8" ht="24" customHeight="1">
      <c r="A53" s="46" t="s">
        <v>52</v>
      </c>
      <c r="B53" s="92" t="s">
        <v>17</v>
      </c>
      <c r="C53" s="92" t="s">
        <v>35</v>
      </c>
      <c r="D53" s="92" t="s">
        <v>82</v>
      </c>
      <c r="E53" s="92" t="s">
        <v>51</v>
      </c>
      <c r="F53" s="86">
        <v>70</v>
      </c>
      <c r="G53" s="24">
        <v>66.4</v>
      </c>
      <c r="H53" s="114">
        <f t="shared" si="0"/>
        <v>94.85714285714286</v>
      </c>
    </row>
    <row r="54" spans="1:8" ht="16.5" customHeight="1">
      <c r="A54" s="167" t="s">
        <v>197</v>
      </c>
      <c r="B54" s="142"/>
      <c r="C54" s="143" t="s">
        <v>198</v>
      </c>
      <c r="D54" s="142"/>
      <c r="E54" s="142"/>
      <c r="F54" s="144">
        <f>F55</f>
        <v>498.4</v>
      </c>
      <c r="G54" s="144">
        <f>G55</f>
        <v>498.4</v>
      </c>
      <c r="H54" s="145">
        <v>100</v>
      </c>
    </row>
    <row r="55" spans="1:8" ht="23.25">
      <c r="A55" s="93" t="s">
        <v>2</v>
      </c>
      <c r="B55" s="50" t="s">
        <v>17</v>
      </c>
      <c r="C55" s="50" t="s">
        <v>23</v>
      </c>
      <c r="D55" s="50" t="s">
        <v>83</v>
      </c>
      <c r="E55" s="50"/>
      <c r="F55" s="41">
        <f>SUM(F56:F57)</f>
        <v>498.4</v>
      </c>
      <c r="G55" s="41">
        <f>SUM(G56:G57)</f>
        <v>498.4</v>
      </c>
      <c r="H55" s="119">
        <f aca="true" t="shared" si="1" ref="H55:H71">G55/F55*100</f>
        <v>100</v>
      </c>
    </row>
    <row r="56" spans="1:8" ht="24" customHeight="1">
      <c r="A56" s="46" t="s">
        <v>138</v>
      </c>
      <c r="B56" s="6" t="s">
        <v>17</v>
      </c>
      <c r="C56" s="6" t="s">
        <v>23</v>
      </c>
      <c r="D56" s="6" t="s">
        <v>83</v>
      </c>
      <c r="E56" s="6" t="s">
        <v>123</v>
      </c>
      <c r="F56" s="65">
        <v>490</v>
      </c>
      <c r="G56" s="24">
        <v>490</v>
      </c>
      <c r="H56" s="119">
        <f t="shared" si="1"/>
        <v>100</v>
      </c>
    </row>
    <row r="57" spans="1:8" ht="24">
      <c r="A57" s="46" t="s">
        <v>52</v>
      </c>
      <c r="B57" s="6" t="s">
        <v>17</v>
      </c>
      <c r="C57" s="6" t="s">
        <v>23</v>
      </c>
      <c r="D57" s="6" t="s">
        <v>83</v>
      </c>
      <c r="E57" s="6" t="s">
        <v>51</v>
      </c>
      <c r="F57" s="65">
        <v>8.4</v>
      </c>
      <c r="G57" s="113">
        <v>8.4</v>
      </c>
      <c r="H57" s="119">
        <f t="shared" si="1"/>
        <v>100</v>
      </c>
    </row>
    <row r="58" spans="1:51" s="20" customFormat="1" ht="25.5" customHeight="1">
      <c r="A58" s="168" t="s">
        <v>160</v>
      </c>
      <c r="B58" s="151" t="s">
        <v>17</v>
      </c>
      <c r="C58" s="151" t="s">
        <v>24</v>
      </c>
      <c r="D58" s="151"/>
      <c r="E58" s="218"/>
      <c r="F58" s="152">
        <f>F59+F64+F66+F62+F68</f>
        <v>360</v>
      </c>
      <c r="G58" s="152">
        <f>G59+G64+G66+G62+G68</f>
        <v>345.09999999999997</v>
      </c>
      <c r="H58" s="148">
        <f t="shared" si="1"/>
        <v>95.8611111111111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8" ht="22.5" customHeight="1">
      <c r="A59" s="195" t="s">
        <v>9</v>
      </c>
      <c r="B59" s="206" t="s">
        <v>17</v>
      </c>
      <c r="C59" s="193" t="s">
        <v>25</v>
      </c>
      <c r="D59" s="193" t="s">
        <v>140</v>
      </c>
      <c r="E59" s="193"/>
      <c r="F59" s="194">
        <f>F60</f>
        <v>140</v>
      </c>
      <c r="G59" s="207">
        <f>G60</f>
        <v>126.9</v>
      </c>
      <c r="H59" s="179">
        <f t="shared" si="1"/>
        <v>90.64285714285715</v>
      </c>
    </row>
    <row r="60" spans="1:8" ht="22.5" customHeight="1">
      <c r="A60" s="46" t="s">
        <v>52</v>
      </c>
      <c r="B60" s="73" t="s">
        <v>17</v>
      </c>
      <c r="C60" s="47" t="s">
        <v>25</v>
      </c>
      <c r="D60" s="47" t="s">
        <v>139</v>
      </c>
      <c r="E60" s="47" t="s">
        <v>51</v>
      </c>
      <c r="F60" s="8">
        <v>140</v>
      </c>
      <c r="G60" s="24">
        <v>126.9</v>
      </c>
      <c r="H60" s="114">
        <f t="shared" si="1"/>
        <v>90.64285714285715</v>
      </c>
    </row>
    <row r="61" spans="1:8" ht="18" customHeight="1">
      <c r="A61" s="210" t="s">
        <v>213</v>
      </c>
      <c r="B61" s="213" t="s">
        <v>17</v>
      </c>
      <c r="C61" s="212" t="s">
        <v>26</v>
      </c>
      <c r="D61" s="211"/>
      <c r="E61" s="219"/>
      <c r="F61" s="214">
        <f>F62+F64+F66</f>
        <v>200</v>
      </c>
      <c r="G61" s="214">
        <f>G62+G64+G66</f>
        <v>198.2</v>
      </c>
      <c r="H61" s="179">
        <f>G61/F61*100</f>
        <v>99.1</v>
      </c>
    </row>
    <row r="62" spans="1:8" ht="24" customHeight="1">
      <c r="A62" s="49" t="s">
        <v>207</v>
      </c>
      <c r="B62" s="51" t="s">
        <v>17</v>
      </c>
      <c r="C62" s="69"/>
      <c r="D62" s="69" t="s">
        <v>85</v>
      </c>
      <c r="E62" s="69"/>
      <c r="F62" s="53">
        <f>F63</f>
        <v>10</v>
      </c>
      <c r="G62" s="53">
        <f>G63</f>
        <v>9.2</v>
      </c>
      <c r="H62" s="208">
        <f>G62/F62*100</f>
        <v>92</v>
      </c>
    </row>
    <row r="63" spans="1:8" ht="24">
      <c r="A63" s="46" t="s">
        <v>52</v>
      </c>
      <c r="B63" s="73" t="s">
        <v>17</v>
      </c>
      <c r="C63" s="47" t="s">
        <v>26</v>
      </c>
      <c r="D63" s="47" t="s">
        <v>85</v>
      </c>
      <c r="E63" s="47" t="s">
        <v>51</v>
      </c>
      <c r="F63" s="8">
        <v>10</v>
      </c>
      <c r="G63" s="113">
        <v>9.2</v>
      </c>
      <c r="H63" s="114">
        <f>G63/F63*100</f>
        <v>92</v>
      </c>
    </row>
    <row r="64" spans="1:8" ht="24" customHeight="1">
      <c r="A64" s="49" t="s">
        <v>210</v>
      </c>
      <c r="B64" s="51" t="s">
        <v>17</v>
      </c>
      <c r="C64" s="69" t="s">
        <v>26</v>
      </c>
      <c r="D64" s="69" t="s">
        <v>173</v>
      </c>
      <c r="E64" s="69"/>
      <c r="F64" s="53">
        <f>F65</f>
        <v>90</v>
      </c>
      <c r="G64" s="53">
        <f>G65</f>
        <v>90</v>
      </c>
      <c r="H64" s="209">
        <f t="shared" si="1"/>
        <v>100</v>
      </c>
    </row>
    <row r="65" spans="1:8" ht="21" customHeight="1">
      <c r="A65" s="46" t="s">
        <v>52</v>
      </c>
      <c r="B65" s="23" t="s">
        <v>17</v>
      </c>
      <c r="C65" s="47" t="s">
        <v>26</v>
      </c>
      <c r="D65" s="47" t="s">
        <v>173</v>
      </c>
      <c r="E65" s="47" t="s">
        <v>51</v>
      </c>
      <c r="F65" s="8">
        <v>90</v>
      </c>
      <c r="G65" s="24">
        <v>90</v>
      </c>
      <c r="H65" s="119">
        <f t="shared" si="1"/>
        <v>100</v>
      </c>
    </row>
    <row r="66" spans="1:8" ht="21.75" customHeight="1">
      <c r="A66" s="81" t="s">
        <v>50</v>
      </c>
      <c r="B66" s="51" t="s">
        <v>17</v>
      </c>
      <c r="C66" s="69" t="s">
        <v>26</v>
      </c>
      <c r="D66" s="69" t="s">
        <v>84</v>
      </c>
      <c r="E66" s="69"/>
      <c r="F66" s="53">
        <f>F67</f>
        <v>100</v>
      </c>
      <c r="G66" s="53">
        <f>G67</f>
        <v>99</v>
      </c>
      <c r="H66" s="208">
        <f t="shared" si="1"/>
        <v>99</v>
      </c>
    </row>
    <row r="67" spans="1:8" ht="21" customHeight="1">
      <c r="A67" s="46" t="s">
        <v>52</v>
      </c>
      <c r="B67" s="23" t="s">
        <v>17</v>
      </c>
      <c r="C67" s="47" t="s">
        <v>26</v>
      </c>
      <c r="D67" s="47" t="s">
        <v>84</v>
      </c>
      <c r="E67" s="47" t="s">
        <v>51</v>
      </c>
      <c r="F67" s="8">
        <v>100</v>
      </c>
      <c r="G67" s="24">
        <v>99</v>
      </c>
      <c r="H67" s="114">
        <f t="shared" si="1"/>
        <v>99</v>
      </c>
    </row>
    <row r="68" spans="1:51" s="20" customFormat="1" ht="21" customHeight="1">
      <c r="A68" s="195" t="s">
        <v>223</v>
      </c>
      <c r="B68" s="206" t="s">
        <v>17</v>
      </c>
      <c r="C68" s="193" t="s">
        <v>36</v>
      </c>
      <c r="D68" s="193" t="s">
        <v>86</v>
      </c>
      <c r="E68" s="193"/>
      <c r="F68" s="194">
        <f>F69</f>
        <v>20</v>
      </c>
      <c r="G68" s="207">
        <v>20</v>
      </c>
      <c r="H68" s="187">
        <f t="shared" si="1"/>
        <v>100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s="20" customFormat="1" ht="22.5" customHeight="1">
      <c r="A69" s="46" t="s">
        <v>52</v>
      </c>
      <c r="B69" s="73" t="s">
        <v>17</v>
      </c>
      <c r="C69" s="47" t="s">
        <v>36</v>
      </c>
      <c r="D69" s="47" t="s">
        <v>86</v>
      </c>
      <c r="E69" s="47" t="s">
        <v>51</v>
      </c>
      <c r="F69" s="8">
        <v>20</v>
      </c>
      <c r="G69" s="113">
        <v>20</v>
      </c>
      <c r="H69" s="119">
        <f t="shared" si="1"/>
        <v>100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s="20" customFormat="1" ht="15.75" customHeight="1">
      <c r="A70" s="169" t="s">
        <v>193</v>
      </c>
      <c r="B70" s="153"/>
      <c r="C70" s="154" t="s">
        <v>196</v>
      </c>
      <c r="D70" s="153"/>
      <c r="E70" s="220"/>
      <c r="F70" s="147">
        <f>F71+F84+F87</f>
        <v>11792.3</v>
      </c>
      <c r="G70" s="147">
        <f>G71+G84+G87</f>
        <v>11246.900000000001</v>
      </c>
      <c r="H70" s="145">
        <f t="shared" si="1"/>
        <v>95.37494805932687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8" ht="15" customHeight="1">
      <c r="A71" s="174" t="s">
        <v>163</v>
      </c>
      <c r="B71" s="175" t="s">
        <v>17</v>
      </c>
      <c r="C71" s="175" t="s">
        <v>41</v>
      </c>
      <c r="D71" s="176"/>
      <c r="E71" s="176"/>
      <c r="F71" s="178">
        <f>F72+F74+F76+F78+F80+F82</f>
        <v>10259.3</v>
      </c>
      <c r="G71" s="178">
        <f>G72+G74+G76+G78+G80+G82</f>
        <v>9995.5</v>
      </c>
      <c r="H71" s="179">
        <f t="shared" si="1"/>
        <v>97.42867447096782</v>
      </c>
    </row>
    <row r="72" spans="1:8" ht="23.25" customHeight="1">
      <c r="A72" s="91" t="s">
        <v>208</v>
      </c>
      <c r="B72" s="52" t="s">
        <v>17</v>
      </c>
      <c r="C72" s="52" t="s">
        <v>41</v>
      </c>
      <c r="D72" s="58" t="s">
        <v>85</v>
      </c>
      <c r="E72" s="58"/>
      <c r="F72" s="63">
        <v>88</v>
      </c>
      <c r="G72" s="63">
        <v>87.2</v>
      </c>
      <c r="H72" s="112"/>
    </row>
    <row r="73" spans="1:8" ht="24" customHeight="1">
      <c r="A73" s="46" t="s">
        <v>52</v>
      </c>
      <c r="B73" s="73" t="s">
        <v>17</v>
      </c>
      <c r="C73" s="47" t="s">
        <v>41</v>
      </c>
      <c r="D73" s="47" t="s">
        <v>85</v>
      </c>
      <c r="E73" s="47" t="s">
        <v>51</v>
      </c>
      <c r="F73" s="74">
        <v>88</v>
      </c>
      <c r="G73" s="113">
        <v>87.2</v>
      </c>
      <c r="H73" s="114">
        <f aca="true" t="shared" si="2" ref="H73:H104">G73/F73*100</f>
        <v>99.0909090909091</v>
      </c>
    </row>
    <row r="74" spans="1:8" ht="22.5" customHeight="1">
      <c r="A74" s="93" t="s">
        <v>142</v>
      </c>
      <c r="B74" s="75" t="s">
        <v>17</v>
      </c>
      <c r="C74" s="87" t="s">
        <v>41</v>
      </c>
      <c r="D74" s="58" t="s">
        <v>87</v>
      </c>
      <c r="E74" s="58"/>
      <c r="F74" s="22">
        <f>F75</f>
        <v>1565.2</v>
      </c>
      <c r="G74" s="22">
        <f>G75</f>
        <v>1520.7</v>
      </c>
      <c r="H74" s="112">
        <f t="shared" si="2"/>
        <v>97.15691285458728</v>
      </c>
    </row>
    <row r="75" spans="1:8" ht="21" customHeight="1">
      <c r="A75" s="46" t="s">
        <v>52</v>
      </c>
      <c r="B75" s="73" t="s">
        <v>17</v>
      </c>
      <c r="C75" s="88" t="s">
        <v>41</v>
      </c>
      <c r="D75" s="26" t="s">
        <v>87</v>
      </c>
      <c r="E75" s="26" t="s">
        <v>51</v>
      </c>
      <c r="F75" s="74">
        <v>1565.2</v>
      </c>
      <c r="G75" s="24">
        <v>1520.7</v>
      </c>
      <c r="H75" s="114">
        <f t="shared" si="2"/>
        <v>97.15691285458728</v>
      </c>
    </row>
    <row r="76" spans="1:8" ht="21" customHeight="1">
      <c r="A76" s="91" t="s">
        <v>185</v>
      </c>
      <c r="B76" s="129" t="s">
        <v>17</v>
      </c>
      <c r="C76" s="21" t="s">
        <v>41</v>
      </c>
      <c r="D76" s="55" t="s">
        <v>182</v>
      </c>
      <c r="E76" s="55"/>
      <c r="F76" s="22">
        <v>1553</v>
      </c>
      <c r="G76" s="130">
        <v>1416.2</v>
      </c>
      <c r="H76" s="112">
        <f t="shared" si="2"/>
        <v>91.19124275595621</v>
      </c>
    </row>
    <row r="77" spans="1:8" ht="21" customHeight="1">
      <c r="A77" s="46" t="s">
        <v>185</v>
      </c>
      <c r="B77" s="73" t="s">
        <v>17</v>
      </c>
      <c r="C77" s="88" t="s">
        <v>41</v>
      </c>
      <c r="D77" s="26" t="s">
        <v>182</v>
      </c>
      <c r="E77" s="26" t="s">
        <v>51</v>
      </c>
      <c r="F77" s="74">
        <v>1553</v>
      </c>
      <c r="G77" s="121">
        <v>1416.2</v>
      </c>
      <c r="H77" s="114">
        <f t="shared" si="2"/>
        <v>91.19124275595621</v>
      </c>
    </row>
    <row r="78" spans="1:8" ht="21" customHeight="1">
      <c r="A78" s="91" t="s">
        <v>186</v>
      </c>
      <c r="B78" s="129" t="s">
        <v>17</v>
      </c>
      <c r="C78" s="21" t="s">
        <v>41</v>
      </c>
      <c r="D78" s="55" t="s">
        <v>183</v>
      </c>
      <c r="E78" s="55"/>
      <c r="F78" s="22">
        <v>1789.9</v>
      </c>
      <c r="G78" s="130">
        <v>1790</v>
      </c>
      <c r="H78" s="119">
        <f t="shared" si="2"/>
        <v>100.00558690429632</v>
      </c>
    </row>
    <row r="79" spans="1:8" ht="21" customHeight="1">
      <c r="A79" s="46" t="s">
        <v>186</v>
      </c>
      <c r="B79" s="73" t="s">
        <v>17</v>
      </c>
      <c r="C79" s="88" t="s">
        <v>41</v>
      </c>
      <c r="D79" s="26" t="s">
        <v>183</v>
      </c>
      <c r="E79" s="26" t="s">
        <v>51</v>
      </c>
      <c r="F79" s="74">
        <v>1789.9</v>
      </c>
      <c r="G79" s="121">
        <v>1790</v>
      </c>
      <c r="H79" s="119">
        <f t="shared" si="2"/>
        <v>100.00558690429632</v>
      </c>
    </row>
    <row r="80" spans="1:8" ht="22.5" customHeight="1">
      <c r="A80" s="91" t="s">
        <v>209</v>
      </c>
      <c r="B80" s="75" t="s">
        <v>17</v>
      </c>
      <c r="C80" s="87" t="s">
        <v>41</v>
      </c>
      <c r="D80" s="58" t="s">
        <v>174</v>
      </c>
      <c r="E80" s="58"/>
      <c r="F80" s="63">
        <f>F81</f>
        <v>863.2</v>
      </c>
      <c r="G80" s="63">
        <f>G81</f>
        <v>863.2</v>
      </c>
      <c r="H80" s="118">
        <f t="shared" si="2"/>
        <v>100</v>
      </c>
    </row>
    <row r="81" spans="1:8" ht="21.75" customHeight="1">
      <c r="A81" s="46" t="s">
        <v>52</v>
      </c>
      <c r="B81" s="73" t="s">
        <v>17</v>
      </c>
      <c r="C81" s="88" t="s">
        <v>41</v>
      </c>
      <c r="D81" s="26" t="s">
        <v>174</v>
      </c>
      <c r="E81" s="26" t="s">
        <v>51</v>
      </c>
      <c r="F81" s="74">
        <v>863.2</v>
      </c>
      <c r="G81" s="24">
        <v>863.2</v>
      </c>
      <c r="H81" s="119">
        <f t="shared" si="2"/>
        <v>100</v>
      </c>
    </row>
    <row r="82" spans="1:8" ht="24" customHeight="1">
      <c r="A82" s="49" t="s">
        <v>211</v>
      </c>
      <c r="B82" s="75" t="s">
        <v>17</v>
      </c>
      <c r="C82" s="87" t="s">
        <v>41</v>
      </c>
      <c r="D82" s="58" t="s">
        <v>88</v>
      </c>
      <c r="E82" s="58"/>
      <c r="F82" s="63">
        <f>F83</f>
        <v>4400</v>
      </c>
      <c r="G82" s="63">
        <f>G83</f>
        <v>4318.2</v>
      </c>
      <c r="H82" s="112">
        <f t="shared" si="2"/>
        <v>98.14090909090909</v>
      </c>
    </row>
    <row r="83" spans="1:8" ht="23.25" customHeight="1">
      <c r="A83" s="46" t="s">
        <v>52</v>
      </c>
      <c r="B83" s="73" t="s">
        <v>17</v>
      </c>
      <c r="C83" s="88" t="s">
        <v>41</v>
      </c>
      <c r="D83" s="26" t="s">
        <v>88</v>
      </c>
      <c r="E83" s="26" t="s">
        <v>51</v>
      </c>
      <c r="F83" s="74">
        <v>4400</v>
      </c>
      <c r="G83" s="74">
        <v>4318.2</v>
      </c>
      <c r="H83" s="114">
        <f t="shared" si="2"/>
        <v>98.14090909090909</v>
      </c>
    </row>
    <row r="84" spans="1:8" ht="14.25" customHeight="1">
      <c r="A84" s="180" t="s">
        <v>212</v>
      </c>
      <c r="B84" s="181" t="s">
        <v>17</v>
      </c>
      <c r="C84" s="175" t="s">
        <v>28</v>
      </c>
      <c r="D84" s="182" t="s">
        <v>143</v>
      </c>
      <c r="E84" s="221"/>
      <c r="F84" s="183">
        <f>F85</f>
        <v>600</v>
      </c>
      <c r="G84" s="183">
        <f>G85</f>
        <v>587.2</v>
      </c>
      <c r="H84" s="179">
        <f t="shared" si="2"/>
        <v>97.86666666666667</v>
      </c>
    </row>
    <row r="85" spans="1:8" ht="33.75" customHeight="1">
      <c r="A85" s="81" t="s">
        <v>222</v>
      </c>
      <c r="B85" s="50" t="s">
        <v>17</v>
      </c>
      <c r="C85" s="52" t="s">
        <v>28</v>
      </c>
      <c r="D85" s="82" t="s">
        <v>89</v>
      </c>
      <c r="E85" s="52"/>
      <c r="F85" s="84">
        <f>F86</f>
        <v>600</v>
      </c>
      <c r="G85" s="84">
        <f>G86</f>
        <v>587.2</v>
      </c>
      <c r="H85" s="112">
        <f t="shared" si="2"/>
        <v>97.86666666666667</v>
      </c>
    </row>
    <row r="86" spans="1:8" ht="22.5" customHeight="1">
      <c r="A86" s="46" t="s">
        <v>52</v>
      </c>
      <c r="B86" s="6" t="s">
        <v>17</v>
      </c>
      <c r="C86" s="48" t="s">
        <v>28</v>
      </c>
      <c r="D86" s="85" t="s">
        <v>89</v>
      </c>
      <c r="E86" s="48" t="s">
        <v>51</v>
      </c>
      <c r="F86" s="86">
        <v>600</v>
      </c>
      <c r="G86" s="24">
        <v>587.2</v>
      </c>
      <c r="H86" s="114">
        <f t="shared" si="2"/>
        <v>97.86666666666667</v>
      </c>
    </row>
    <row r="87" spans="1:8" ht="23.25" customHeight="1">
      <c r="A87" s="184" t="s">
        <v>194</v>
      </c>
      <c r="B87" s="185" t="s">
        <v>17</v>
      </c>
      <c r="C87" s="186" t="s">
        <v>29</v>
      </c>
      <c r="D87" s="177"/>
      <c r="E87" s="176"/>
      <c r="F87" s="178">
        <f>F88+F90+F92+F94</f>
        <v>933</v>
      </c>
      <c r="G87" s="178">
        <f>G88+G90+G92+G94</f>
        <v>664.2</v>
      </c>
      <c r="H87" s="187">
        <f t="shared" si="2"/>
        <v>71.18971061093248</v>
      </c>
    </row>
    <row r="88" spans="1:8" ht="24" customHeight="1">
      <c r="A88" s="49" t="s">
        <v>144</v>
      </c>
      <c r="B88" s="52" t="s">
        <v>17</v>
      </c>
      <c r="C88" s="52" t="s">
        <v>29</v>
      </c>
      <c r="D88" s="79" t="s">
        <v>92</v>
      </c>
      <c r="E88" s="52"/>
      <c r="F88" s="80">
        <f>F89</f>
        <v>10</v>
      </c>
      <c r="G88" s="117">
        <v>10</v>
      </c>
      <c r="H88" s="118">
        <f t="shared" si="2"/>
        <v>100</v>
      </c>
    </row>
    <row r="89" spans="1:8" ht="15" customHeight="1">
      <c r="A89" s="46" t="s">
        <v>54</v>
      </c>
      <c r="B89" s="6" t="s">
        <v>17</v>
      </c>
      <c r="C89" s="48" t="s">
        <v>29</v>
      </c>
      <c r="D89" s="89" t="s">
        <v>92</v>
      </c>
      <c r="E89" s="48" t="s">
        <v>53</v>
      </c>
      <c r="F89" s="90">
        <v>10</v>
      </c>
      <c r="G89" s="24">
        <v>10</v>
      </c>
      <c r="H89" s="119">
        <f t="shared" si="2"/>
        <v>100</v>
      </c>
    </row>
    <row r="90" spans="1:8" ht="24" customHeight="1">
      <c r="A90" s="108" t="s">
        <v>13</v>
      </c>
      <c r="B90" s="50" t="s">
        <v>17</v>
      </c>
      <c r="C90" s="52" t="s">
        <v>29</v>
      </c>
      <c r="D90" s="79" t="s">
        <v>90</v>
      </c>
      <c r="E90" s="52"/>
      <c r="F90" s="78">
        <v>230</v>
      </c>
      <c r="G90" s="117">
        <f>G91</f>
        <v>61</v>
      </c>
      <c r="H90" s="112">
        <f t="shared" si="2"/>
        <v>26.521739130434785</v>
      </c>
    </row>
    <row r="91" spans="1:8" ht="24" customHeight="1">
      <c r="A91" s="46" t="s">
        <v>52</v>
      </c>
      <c r="B91" s="6" t="s">
        <v>17</v>
      </c>
      <c r="C91" s="48" t="s">
        <v>29</v>
      </c>
      <c r="D91" s="89" t="s">
        <v>90</v>
      </c>
      <c r="E91" s="48" t="s">
        <v>51</v>
      </c>
      <c r="F91" s="90">
        <v>230</v>
      </c>
      <c r="G91" s="24">
        <v>61</v>
      </c>
      <c r="H91" s="114">
        <f t="shared" si="2"/>
        <v>26.521739130434785</v>
      </c>
    </row>
    <row r="92" spans="1:8" ht="12" customHeight="1">
      <c r="A92" s="108" t="s">
        <v>27</v>
      </c>
      <c r="B92" s="50" t="s">
        <v>17</v>
      </c>
      <c r="C92" s="52" t="s">
        <v>29</v>
      </c>
      <c r="D92" s="79" t="s">
        <v>91</v>
      </c>
      <c r="E92" s="52"/>
      <c r="F92" s="131">
        <f>F93</f>
        <v>380</v>
      </c>
      <c r="G92" s="131">
        <f>G93</f>
        <v>280.2</v>
      </c>
      <c r="H92" s="112">
        <f t="shared" si="2"/>
        <v>73.73684210526315</v>
      </c>
    </row>
    <row r="93" spans="1:8" ht="24" customHeight="1">
      <c r="A93" s="46" t="s">
        <v>52</v>
      </c>
      <c r="B93" s="6" t="s">
        <v>17</v>
      </c>
      <c r="C93" s="48" t="s">
        <v>29</v>
      </c>
      <c r="D93" s="89" t="s">
        <v>91</v>
      </c>
      <c r="E93" s="48" t="s">
        <v>51</v>
      </c>
      <c r="F93" s="120">
        <v>380</v>
      </c>
      <c r="G93" s="121">
        <v>280.2</v>
      </c>
      <c r="H93" s="114">
        <f t="shared" si="2"/>
        <v>73.73684210526315</v>
      </c>
    </row>
    <row r="94" spans="1:8" ht="33.75" customHeight="1">
      <c r="A94" s="91" t="s">
        <v>221</v>
      </c>
      <c r="B94" s="96" t="s">
        <v>17</v>
      </c>
      <c r="C94" s="96" t="s">
        <v>29</v>
      </c>
      <c r="D94" s="110" t="s">
        <v>175</v>
      </c>
      <c r="E94" s="96"/>
      <c r="F94" s="27">
        <f>F95</f>
        <v>313</v>
      </c>
      <c r="G94" s="27">
        <f>G95</f>
        <v>313</v>
      </c>
      <c r="H94" s="118">
        <f t="shared" si="2"/>
        <v>100</v>
      </c>
    </row>
    <row r="95" spans="1:8" ht="24" customHeight="1">
      <c r="A95" s="46" t="s">
        <v>52</v>
      </c>
      <c r="B95" s="48" t="s">
        <v>17</v>
      </c>
      <c r="C95" s="48" t="s">
        <v>29</v>
      </c>
      <c r="D95" s="89" t="s">
        <v>175</v>
      </c>
      <c r="E95" s="48" t="s">
        <v>51</v>
      </c>
      <c r="F95" s="65">
        <v>313</v>
      </c>
      <c r="G95" s="113">
        <v>313</v>
      </c>
      <c r="H95" s="119">
        <f t="shared" si="2"/>
        <v>100</v>
      </c>
    </row>
    <row r="96" spans="1:8" ht="15.75" customHeight="1">
      <c r="A96" s="170" t="s">
        <v>191</v>
      </c>
      <c r="B96" s="155"/>
      <c r="C96" s="154" t="s">
        <v>64</v>
      </c>
      <c r="D96" s="155"/>
      <c r="E96" s="222"/>
      <c r="F96" s="147">
        <f>F97+F105+F108</f>
        <v>16497.4</v>
      </c>
      <c r="G96" s="147">
        <f>G97+G105+G108</f>
        <v>15955.2</v>
      </c>
      <c r="H96" s="148">
        <f t="shared" si="2"/>
        <v>96.71342150884381</v>
      </c>
    </row>
    <row r="97" spans="1:8" ht="15" customHeight="1">
      <c r="A97" s="188" t="s">
        <v>3</v>
      </c>
      <c r="B97" s="189"/>
      <c r="C97" s="190" t="s">
        <v>30</v>
      </c>
      <c r="D97" s="189"/>
      <c r="E97" s="223"/>
      <c r="F97" s="191">
        <f>F99+F101+F103</f>
        <v>1737.4</v>
      </c>
      <c r="G97" s="191">
        <f>G99+G101+G103</f>
        <v>1611.7</v>
      </c>
      <c r="H97" s="179">
        <f t="shared" si="2"/>
        <v>92.76505122596984</v>
      </c>
    </row>
    <row r="98" spans="1:8" ht="21" customHeight="1">
      <c r="A98" s="133" t="s">
        <v>220</v>
      </c>
      <c r="B98" s="66" t="s">
        <v>17</v>
      </c>
      <c r="C98" s="50" t="s">
        <v>30</v>
      </c>
      <c r="D98" s="66" t="s">
        <v>145</v>
      </c>
      <c r="E98" s="50"/>
      <c r="F98" s="41">
        <f>F99+F101+F103</f>
        <v>1737.4</v>
      </c>
      <c r="G98" s="41">
        <f>G99+G101+G103</f>
        <v>1611.7</v>
      </c>
      <c r="H98" s="112">
        <f t="shared" si="2"/>
        <v>92.76505122596984</v>
      </c>
    </row>
    <row r="99" spans="1:8" ht="13.5" customHeight="1">
      <c r="A99" s="67" t="s">
        <v>37</v>
      </c>
      <c r="B99" s="124" t="s">
        <v>17</v>
      </c>
      <c r="C99" s="125" t="s">
        <v>30</v>
      </c>
      <c r="D99" s="43" t="s">
        <v>93</v>
      </c>
      <c r="E99" s="125"/>
      <c r="F99" s="45">
        <f>F100</f>
        <v>937.5</v>
      </c>
      <c r="G99" s="45">
        <f>G100</f>
        <v>876.8</v>
      </c>
      <c r="H99" s="112">
        <f t="shared" si="2"/>
        <v>93.52533333333332</v>
      </c>
    </row>
    <row r="100" spans="1:8" ht="13.5" customHeight="1">
      <c r="A100" s="68" t="s">
        <v>61</v>
      </c>
      <c r="B100" s="47" t="s">
        <v>17</v>
      </c>
      <c r="C100" s="47" t="s">
        <v>30</v>
      </c>
      <c r="D100" s="47" t="s">
        <v>93</v>
      </c>
      <c r="E100" s="6" t="s">
        <v>60</v>
      </c>
      <c r="F100" s="45">
        <v>937.5</v>
      </c>
      <c r="G100" s="24">
        <v>876.8</v>
      </c>
      <c r="H100" s="114">
        <f t="shared" si="2"/>
        <v>93.52533333333332</v>
      </c>
    </row>
    <row r="101" spans="1:8" ht="17.25" customHeight="1">
      <c r="A101" s="67" t="s">
        <v>3</v>
      </c>
      <c r="B101" s="43" t="s">
        <v>17</v>
      </c>
      <c r="C101" s="43" t="s">
        <v>30</v>
      </c>
      <c r="D101" s="43" t="s">
        <v>94</v>
      </c>
      <c r="E101" s="43"/>
      <c r="F101" s="126">
        <f>F102</f>
        <v>399.9</v>
      </c>
      <c r="G101" s="24">
        <f>G102</f>
        <v>336.6</v>
      </c>
      <c r="H101" s="114">
        <f t="shared" si="2"/>
        <v>84.17104276069018</v>
      </c>
    </row>
    <row r="102" spans="1:8" ht="21.75" customHeight="1">
      <c r="A102" s="46" t="s">
        <v>52</v>
      </c>
      <c r="B102" s="47" t="s">
        <v>17</v>
      </c>
      <c r="C102" s="47" t="s">
        <v>30</v>
      </c>
      <c r="D102" s="47" t="s">
        <v>94</v>
      </c>
      <c r="E102" s="47" t="s">
        <v>51</v>
      </c>
      <c r="F102" s="8">
        <v>399.9</v>
      </c>
      <c r="G102" s="24">
        <v>336.6</v>
      </c>
      <c r="H102" s="114">
        <f t="shared" si="2"/>
        <v>84.17104276069018</v>
      </c>
    </row>
    <row r="103" spans="1:8" ht="23.25" customHeight="1">
      <c r="A103" s="128" t="s">
        <v>181</v>
      </c>
      <c r="B103" s="127" t="s">
        <v>17</v>
      </c>
      <c r="C103" s="47" t="s">
        <v>30</v>
      </c>
      <c r="D103" s="47" t="s">
        <v>178</v>
      </c>
      <c r="E103" s="127"/>
      <c r="F103" s="8">
        <v>400</v>
      </c>
      <c r="G103" s="24">
        <v>398.3</v>
      </c>
      <c r="H103" s="114">
        <f t="shared" si="2"/>
        <v>99.575</v>
      </c>
    </row>
    <row r="104" spans="1:8" ht="15" customHeight="1">
      <c r="A104" s="46" t="s">
        <v>180</v>
      </c>
      <c r="B104" s="47" t="s">
        <v>17</v>
      </c>
      <c r="C104" s="47" t="s">
        <v>30</v>
      </c>
      <c r="D104" s="47" t="s">
        <v>178</v>
      </c>
      <c r="E104" s="47" t="s">
        <v>179</v>
      </c>
      <c r="F104" s="8">
        <v>400</v>
      </c>
      <c r="G104" s="24">
        <v>398.3</v>
      </c>
      <c r="H104" s="114">
        <f t="shared" si="2"/>
        <v>99.575</v>
      </c>
    </row>
    <row r="105" spans="1:8" ht="21.75" customHeight="1">
      <c r="A105" s="184" t="s">
        <v>146</v>
      </c>
      <c r="B105" s="192" t="s">
        <v>17</v>
      </c>
      <c r="C105" s="193" t="s">
        <v>31</v>
      </c>
      <c r="D105" s="193" t="s">
        <v>95</v>
      </c>
      <c r="E105" s="224"/>
      <c r="F105" s="194">
        <f>SUM(F106:F107)</f>
        <v>1570</v>
      </c>
      <c r="G105" s="194">
        <f>SUM(G106:G107)</f>
        <v>1526.1</v>
      </c>
      <c r="H105" s="179">
        <f aca="true" t="shared" si="3" ref="H105:H136">G105/F105*100</f>
        <v>97.20382165605095</v>
      </c>
    </row>
    <row r="106" spans="1:8" ht="15" customHeight="1">
      <c r="A106" s="68" t="s">
        <v>61</v>
      </c>
      <c r="B106" s="47" t="s">
        <v>17</v>
      </c>
      <c r="C106" s="47" t="s">
        <v>31</v>
      </c>
      <c r="D106" s="47" t="s">
        <v>95</v>
      </c>
      <c r="E106" s="47" t="s">
        <v>60</v>
      </c>
      <c r="F106" s="8">
        <v>800</v>
      </c>
      <c r="G106" s="24">
        <v>800</v>
      </c>
      <c r="H106" s="119">
        <f t="shared" si="3"/>
        <v>100</v>
      </c>
    </row>
    <row r="107" spans="1:8" ht="21.75" customHeight="1">
      <c r="A107" s="46" t="s">
        <v>52</v>
      </c>
      <c r="B107" s="47" t="s">
        <v>17</v>
      </c>
      <c r="C107" s="47" t="s">
        <v>31</v>
      </c>
      <c r="D107" s="47" t="s">
        <v>95</v>
      </c>
      <c r="E107" s="47" t="s">
        <v>51</v>
      </c>
      <c r="F107" s="8">
        <v>770</v>
      </c>
      <c r="G107" s="24">
        <v>726.1</v>
      </c>
      <c r="H107" s="114">
        <f t="shared" si="3"/>
        <v>94.2987012987013</v>
      </c>
    </row>
    <row r="108" spans="1:8" ht="15" customHeight="1">
      <c r="A108" s="184" t="s">
        <v>195</v>
      </c>
      <c r="B108" s="192" t="s">
        <v>17</v>
      </c>
      <c r="C108" s="193" t="s">
        <v>32</v>
      </c>
      <c r="D108" s="192" t="s">
        <v>141</v>
      </c>
      <c r="E108" s="193"/>
      <c r="F108" s="194">
        <f>F109+F111+F113+F115+F117</f>
        <v>13190</v>
      </c>
      <c r="G108" s="194">
        <f>G109+G111+G113+G115+G117</f>
        <v>12817.4</v>
      </c>
      <c r="H108" s="179">
        <f t="shared" si="3"/>
        <v>97.17513267626991</v>
      </c>
    </row>
    <row r="109" spans="1:8" ht="16.5" customHeight="1">
      <c r="A109" s="70" t="s">
        <v>4</v>
      </c>
      <c r="B109" s="51" t="s">
        <v>17</v>
      </c>
      <c r="C109" s="69" t="s">
        <v>32</v>
      </c>
      <c r="D109" s="69" t="s">
        <v>96</v>
      </c>
      <c r="E109" s="69"/>
      <c r="F109" s="71">
        <f>F110</f>
        <v>3570</v>
      </c>
      <c r="G109" s="53">
        <f>G110</f>
        <v>3562.6</v>
      </c>
      <c r="H109" s="112">
        <f t="shared" si="3"/>
        <v>99.79271708683474</v>
      </c>
    </row>
    <row r="110" spans="1:8" ht="22.5" customHeight="1">
      <c r="A110" s="46" t="s">
        <v>52</v>
      </c>
      <c r="B110" s="47" t="s">
        <v>17</v>
      </c>
      <c r="C110" s="47" t="s">
        <v>32</v>
      </c>
      <c r="D110" s="47" t="s">
        <v>96</v>
      </c>
      <c r="E110" s="47" t="s">
        <v>51</v>
      </c>
      <c r="F110" s="72">
        <v>3570</v>
      </c>
      <c r="G110" s="24">
        <v>3562.6</v>
      </c>
      <c r="H110" s="114">
        <f t="shared" si="3"/>
        <v>99.79271708683474</v>
      </c>
    </row>
    <row r="111" spans="1:8" ht="14.25" customHeight="1">
      <c r="A111" s="49" t="s">
        <v>7</v>
      </c>
      <c r="B111" s="51" t="s">
        <v>17</v>
      </c>
      <c r="C111" s="69" t="s">
        <v>32</v>
      </c>
      <c r="D111" s="69" t="s">
        <v>98</v>
      </c>
      <c r="E111" s="69"/>
      <c r="F111" s="53">
        <f>F112</f>
        <v>3958</v>
      </c>
      <c r="G111" s="117">
        <f>G112</f>
        <v>3778.4</v>
      </c>
      <c r="H111" s="112">
        <f t="shared" si="3"/>
        <v>95.46235472460839</v>
      </c>
    </row>
    <row r="112" spans="1:8" ht="24" customHeight="1">
      <c r="A112" s="46" t="s">
        <v>52</v>
      </c>
      <c r="B112" s="47" t="s">
        <v>17</v>
      </c>
      <c r="C112" s="47" t="s">
        <v>32</v>
      </c>
      <c r="D112" s="47" t="s">
        <v>98</v>
      </c>
      <c r="E112" s="47" t="s">
        <v>51</v>
      </c>
      <c r="F112" s="8">
        <v>3958</v>
      </c>
      <c r="G112" s="24">
        <v>3778.4</v>
      </c>
      <c r="H112" s="114">
        <f t="shared" si="3"/>
        <v>95.46235472460839</v>
      </c>
    </row>
    <row r="113" spans="1:8" ht="23.25" customHeight="1">
      <c r="A113" s="49" t="s">
        <v>219</v>
      </c>
      <c r="B113" s="51" t="s">
        <v>17</v>
      </c>
      <c r="C113" s="69" t="s">
        <v>32</v>
      </c>
      <c r="D113" s="69" t="s">
        <v>99</v>
      </c>
      <c r="E113" s="43"/>
      <c r="F113" s="53">
        <f>SUM(F114:F114)</f>
        <v>3950</v>
      </c>
      <c r="G113" s="53">
        <f>SUM(G114:G114)</f>
        <v>3843.4</v>
      </c>
      <c r="H113" s="112">
        <f t="shared" si="3"/>
        <v>97.30126582278481</v>
      </c>
    </row>
    <row r="114" spans="1:8" ht="24" customHeight="1">
      <c r="A114" s="46" t="s">
        <v>52</v>
      </c>
      <c r="B114" s="47" t="s">
        <v>17</v>
      </c>
      <c r="C114" s="47" t="s">
        <v>32</v>
      </c>
      <c r="D114" s="47" t="s">
        <v>99</v>
      </c>
      <c r="E114" s="47" t="s">
        <v>51</v>
      </c>
      <c r="F114" s="8">
        <v>3950</v>
      </c>
      <c r="G114" s="24">
        <v>3843.4</v>
      </c>
      <c r="H114" s="114">
        <f t="shared" si="3"/>
        <v>97.30126582278481</v>
      </c>
    </row>
    <row r="115" spans="1:8" ht="22.5" customHeight="1">
      <c r="A115" s="93" t="s">
        <v>55</v>
      </c>
      <c r="B115" s="62" t="s">
        <v>17</v>
      </c>
      <c r="C115" s="62" t="s">
        <v>32</v>
      </c>
      <c r="D115" s="62" t="s">
        <v>137</v>
      </c>
      <c r="E115" s="62"/>
      <c r="F115" s="94">
        <f>F116</f>
        <v>522</v>
      </c>
      <c r="G115" s="94">
        <f>G116</f>
        <v>520.9</v>
      </c>
      <c r="H115" s="112">
        <f t="shared" si="3"/>
        <v>99.78927203065133</v>
      </c>
    </row>
    <row r="116" spans="1:8" ht="24">
      <c r="A116" s="46" t="s">
        <v>52</v>
      </c>
      <c r="B116" s="92" t="s">
        <v>17</v>
      </c>
      <c r="C116" s="92" t="s">
        <v>32</v>
      </c>
      <c r="D116" s="92" t="s">
        <v>137</v>
      </c>
      <c r="E116" s="92" t="s">
        <v>51</v>
      </c>
      <c r="F116" s="29">
        <v>522</v>
      </c>
      <c r="G116" s="24">
        <v>520.9</v>
      </c>
      <c r="H116" s="114">
        <f t="shared" si="3"/>
        <v>99.78927203065133</v>
      </c>
    </row>
    <row r="117" spans="1:8" ht="15" customHeight="1">
      <c r="A117" s="70" t="s">
        <v>5</v>
      </c>
      <c r="B117" s="51" t="s">
        <v>17</v>
      </c>
      <c r="C117" s="69" t="s">
        <v>32</v>
      </c>
      <c r="D117" s="69" t="s">
        <v>97</v>
      </c>
      <c r="E117" s="69"/>
      <c r="F117" s="53">
        <f>SUM(F118:F119)</f>
        <v>1190</v>
      </c>
      <c r="G117" s="53">
        <f>SUM(G118:G119)</f>
        <v>1112.1000000000001</v>
      </c>
      <c r="H117" s="112">
        <f t="shared" si="3"/>
        <v>93.45378151260505</v>
      </c>
    </row>
    <row r="118" spans="1:8" ht="20.25" customHeight="1">
      <c r="A118" s="46" t="s">
        <v>52</v>
      </c>
      <c r="B118" s="47" t="s">
        <v>17</v>
      </c>
      <c r="C118" s="47" t="s">
        <v>32</v>
      </c>
      <c r="D118" s="47" t="s">
        <v>97</v>
      </c>
      <c r="E118" s="47" t="s">
        <v>51</v>
      </c>
      <c r="F118" s="8">
        <v>1160</v>
      </c>
      <c r="G118" s="24">
        <v>1094.4</v>
      </c>
      <c r="H118" s="114">
        <f t="shared" si="3"/>
        <v>94.3448275862069</v>
      </c>
    </row>
    <row r="119" spans="1:8" ht="23.25" customHeight="1">
      <c r="A119" s="46" t="s">
        <v>52</v>
      </c>
      <c r="B119" s="47" t="s">
        <v>17</v>
      </c>
      <c r="C119" s="47" t="s">
        <v>32</v>
      </c>
      <c r="D119" s="47" t="s">
        <v>97</v>
      </c>
      <c r="E119" s="47" t="s">
        <v>60</v>
      </c>
      <c r="F119" s="8">
        <v>30</v>
      </c>
      <c r="G119" s="24">
        <v>17.7</v>
      </c>
      <c r="H119" s="114">
        <f t="shared" si="3"/>
        <v>59</v>
      </c>
    </row>
    <row r="120" spans="1:8" ht="15" customHeight="1">
      <c r="A120" s="171" t="s">
        <v>201</v>
      </c>
      <c r="B120" s="156" t="s">
        <v>17</v>
      </c>
      <c r="C120" s="154" t="s">
        <v>202</v>
      </c>
      <c r="D120" s="154"/>
      <c r="E120" s="222"/>
      <c r="F120" s="147">
        <v>246.1</v>
      </c>
      <c r="G120" s="144">
        <v>243.5</v>
      </c>
      <c r="H120" s="148">
        <f t="shared" si="3"/>
        <v>98.94351889475823</v>
      </c>
    </row>
    <row r="121" spans="1:8" ht="13.5" customHeight="1">
      <c r="A121" s="70" t="s">
        <v>161</v>
      </c>
      <c r="B121" s="66" t="s">
        <v>17</v>
      </c>
      <c r="C121" s="52" t="s">
        <v>33</v>
      </c>
      <c r="D121" s="83" t="s">
        <v>147</v>
      </c>
      <c r="E121" s="52"/>
      <c r="F121" s="41">
        <f>F122+F124</f>
        <v>246.1</v>
      </c>
      <c r="G121" s="41">
        <f>G122+G124</f>
        <v>243.5</v>
      </c>
      <c r="H121" s="112">
        <f t="shared" si="3"/>
        <v>98.94351889475823</v>
      </c>
    </row>
    <row r="122" spans="1:8" ht="15" customHeight="1">
      <c r="A122" s="70" t="s">
        <v>10</v>
      </c>
      <c r="B122" s="69" t="s">
        <v>17</v>
      </c>
      <c r="C122" s="52" t="s">
        <v>33</v>
      </c>
      <c r="D122" s="52" t="s">
        <v>100</v>
      </c>
      <c r="E122" s="52"/>
      <c r="F122" s="27">
        <f>F123</f>
        <v>204</v>
      </c>
      <c r="G122" s="117">
        <f>G123</f>
        <v>201.4</v>
      </c>
      <c r="H122" s="112">
        <f t="shared" si="3"/>
        <v>98.72549019607844</v>
      </c>
    </row>
    <row r="123" spans="1:8" ht="22.5" customHeight="1">
      <c r="A123" s="46" t="s">
        <v>52</v>
      </c>
      <c r="B123" s="47" t="s">
        <v>17</v>
      </c>
      <c r="C123" s="48" t="s">
        <v>33</v>
      </c>
      <c r="D123" s="48" t="s">
        <v>100</v>
      </c>
      <c r="E123" s="48" t="s">
        <v>51</v>
      </c>
      <c r="F123" s="65">
        <v>204</v>
      </c>
      <c r="G123" s="24">
        <v>201.4</v>
      </c>
      <c r="H123" s="114">
        <f t="shared" si="3"/>
        <v>98.72549019607844</v>
      </c>
    </row>
    <row r="124" spans="1:8" ht="22.5" customHeight="1">
      <c r="A124" s="91" t="s">
        <v>171</v>
      </c>
      <c r="B124" s="66" t="s">
        <v>17</v>
      </c>
      <c r="C124" s="52" t="s">
        <v>33</v>
      </c>
      <c r="D124" s="83" t="s">
        <v>147</v>
      </c>
      <c r="E124" s="52"/>
      <c r="F124" s="41">
        <f>F125</f>
        <v>42.1</v>
      </c>
      <c r="G124" s="27">
        <f>G125</f>
        <v>42.1</v>
      </c>
      <c r="H124" s="118">
        <f t="shared" si="3"/>
        <v>100</v>
      </c>
    </row>
    <row r="125" spans="1:8" ht="34.5" customHeight="1">
      <c r="A125" s="46" t="s">
        <v>118</v>
      </c>
      <c r="B125" s="47" t="s">
        <v>17</v>
      </c>
      <c r="C125" s="48" t="s">
        <v>33</v>
      </c>
      <c r="D125" s="48" t="s">
        <v>170</v>
      </c>
      <c r="E125" s="48" t="s">
        <v>119</v>
      </c>
      <c r="F125" s="65">
        <v>42.1</v>
      </c>
      <c r="G125" s="24">
        <v>42.1</v>
      </c>
      <c r="H125" s="119">
        <f t="shared" si="3"/>
        <v>100</v>
      </c>
    </row>
    <row r="126" spans="1:8" ht="15" customHeight="1">
      <c r="A126" s="157" t="s">
        <v>205</v>
      </c>
      <c r="B126" s="157">
        <v>615</v>
      </c>
      <c r="C126" s="149" t="s">
        <v>65</v>
      </c>
      <c r="D126" s="158" t="s">
        <v>105</v>
      </c>
      <c r="E126" s="225"/>
      <c r="F126" s="159">
        <v>550</v>
      </c>
      <c r="G126" s="159">
        <v>478.6</v>
      </c>
      <c r="H126" s="145">
        <f t="shared" si="3"/>
        <v>87.01818181818183</v>
      </c>
    </row>
    <row r="127" spans="1:8" ht="13.5" customHeight="1">
      <c r="A127" s="76" t="s">
        <v>104</v>
      </c>
      <c r="B127" s="64" t="s">
        <v>17</v>
      </c>
      <c r="C127" s="64" t="s">
        <v>34</v>
      </c>
      <c r="D127" s="44" t="s">
        <v>106</v>
      </c>
      <c r="E127" s="44"/>
      <c r="F127" s="45">
        <f>F128</f>
        <v>550</v>
      </c>
      <c r="G127" s="45">
        <f>G128</f>
        <v>478.6</v>
      </c>
      <c r="H127" s="114">
        <f t="shared" si="3"/>
        <v>87.01818181818183</v>
      </c>
    </row>
    <row r="128" spans="1:8" ht="22.5" customHeight="1">
      <c r="A128" s="46" t="s">
        <v>52</v>
      </c>
      <c r="B128" s="34" t="s">
        <v>17</v>
      </c>
      <c r="C128" s="26" t="s">
        <v>34</v>
      </c>
      <c r="D128" s="48" t="s">
        <v>106</v>
      </c>
      <c r="E128" s="48" t="s">
        <v>51</v>
      </c>
      <c r="F128" s="65">
        <v>550</v>
      </c>
      <c r="G128" s="24">
        <v>478.6</v>
      </c>
      <c r="H128" s="114">
        <f t="shared" si="3"/>
        <v>87.01818181818183</v>
      </c>
    </row>
    <row r="129" spans="1:51" s="20" customFormat="1" ht="14.25" customHeight="1">
      <c r="A129" s="172" t="s">
        <v>42</v>
      </c>
      <c r="B129" s="143" t="s">
        <v>17</v>
      </c>
      <c r="C129" s="160" t="s">
        <v>43</v>
      </c>
      <c r="D129" s="160" t="s">
        <v>149</v>
      </c>
      <c r="E129" s="226"/>
      <c r="F129" s="161">
        <f>F130</f>
        <v>610</v>
      </c>
      <c r="G129" s="161">
        <f>G130</f>
        <v>608.5</v>
      </c>
      <c r="H129" s="162">
        <f t="shared" si="3"/>
        <v>99.75409836065575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</row>
    <row r="130" spans="1:8" ht="24" customHeight="1">
      <c r="A130" s="111" t="s">
        <v>150</v>
      </c>
      <c r="B130" s="36" t="s">
        <v>17</v>
      </c>
      <c r="C130" s="58" t="s">
        <v>44</v>
      </c>
      <c r="D130" s="58" t="s">
        <v>107</v>
      </c>
      <c r="E130" s="58"/>
      <c r="F130" s="37">
        <f>F131</f>
        <v>610</v>
      </c>
      <c r="G130" s="117">
        <f>G131</f>
        <v>608.5</v>
      </c>
      <c r="H130" s="112">
        <f t="shared" si="3"/>
        <v>99.75409836065575</v>
      </c>
    </row>
    <row r="131" spans="1:8" ht="14.25" customHeight="1">
      <c r="A131" s="38" t="s">
        <v>56</v>
      </c>
      <c r="B131" s="34" t="s">
        <v>17</v>
      </c>
      <c r="C131" s="26" t="s">
        <v>44</v>
      </c>
      <c r="D131" s="26" t="s">
        <v>108</v>
      </c>
      <c r="E131" s="26" t="s">
        <v>151</v>
      </c>
      <c r="F131" s="35">
        <v>610</v>
      </c>
      <c r="G131" s="24">
        <v>608.5</v>
      </c>
      <c r="H131" s="114">
        <f t="shared" si="3"/>
        <v>99.75409836065575</v>
      </c>
    </row>
    <row r="132" spans="1:51" s="20" customFormat="1" ht="15" customHeight="1">
      <c r="A132" s="173" t="s">
        <v>203</v>
      </c>
      <c r="B132" s="163" t="s">
        <v>17</v>
      </c>
      <c r="C132" s="164" t="s">
        <v>66</v>
      </c>
      <c r="D132" s="165" t="s">
        <v>152</v>
      </c>
      <c r="E132" s="227"/>
      <c r="F132" s="147">
        <f>F133</f>
        <v>2520</v>
      </c>
      <c r="G132" s="147">
        <f>G133</f>
        <v>2253.8</v>
      </c>
      <c r="H132" s="148">
        <f t="shared" si="3"/>
        <v>89.43650793650795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8" ht="13.5" customHeight="1">
      <c r="A133" s="39" t="s">
        <v>204</v>
      </c>
      <c r="B133" s="51" t="s">
        <v>17</v>
      </c>
      <c r="C133" s="83" t="s">
        <v>38</v>
      </c>
      <c r="D133" s="40" t="s">
        <v>109</v>
      </c>
      <c r="E133" s="43"/>
      <c r="F133" s="41">
        <f>F134+F136</f>
        <v>2520</v>
      </c>
      <c r="G133" s="41">
        <f>G134+G136</f>
        <v>2253.8</v>
      </c>
      <c r="H133" s="112">
        <f t="shared" si="3"/>
        <v>89.43650793650795</v>
      </c>
    </row>
    <row r="134" spans="1:8" ht="13.5" customHeight="1">
      <c r="A134" s="42" t="s">
        <v>153</v>
      </c>
      <c r="B134" s="43" t="s">
        <v>17</v>
      </c>
      <c r="C134" s="44" t="s">
        <v>38</v>
      </c>
      <c r="D134" s="43" t="s">
        <v>110</v>
      </c>
      <c r="E134" s="43"/>
      <c r="F134" s="45">
        <v>400</v>
      </c>
      <c r="G134" s="24">
        <v>377.4</v>
      </c>
      <c r="H134" s="114">
        <f t="shared" si="3"/>
        <v>94.35</v>
      </c>
    </row>
    <row r="135" spans="1:8" ht="24">
      <c r="A135" s="46" t="s">
        <v>52</v>
      </c>
      <c r="B135" s="6" t="s">
        <v>17</v>
      </c>
      <c r="C135" s="48" t="s">
        <v>38</v>
      </c>
      <c r="D135" s="47" t="s">
        <v>110</v>
      </c>
      <c r="E135" s="47" t="s">
        <v>51</v>
      </c>
      <c r="F135" s="8">
        <v>400</v>
      </c>
      <c r="G135" s="24">
        <v>377.4</v>
      </c>
      <c r="H135" s="114">
        <f t="shared" si="3"/>
        <v>94.35</v>
      </c>
    </row>
    <row r="136" spans="1:8" ht="32.25" customHeight="1">
      <c r="A136" s="49" t="s">
        <v>154</v>
      </c>
      <c r="B136" s="50" t="s">
        <v>17</v>
      </c>
      <c r="C136" s="52" t="s">
        <v>38</v>
      </c>
      <c r="D136" s="69" t="s">
        <v>111</v>
      </c>
      <c r="E136" s="69"/>
      <c r="F136" s="53">
        <v>2120</v>
      </c>
      <c r="G136" s="117">
        <f>G137</f>
        <v>1876.4</v>
      </c>
      <c r="H136" s="112">
        <f t="shared" si="3"/>
        <v>88.50943396226415</v>
      </c>
    </row>
    <row r="137" spans="1:8" ht="22.5" customHeight="1">
      <c r="A137" s="46" t="s">
        <v>52</v>
      </c>
      <c r="B137" s="6" t="s">
        <v>17</v>
      </c>
      <c r="C137" s="48" t="s">
        <v>38</v>
      </c>
      <c r="D137" s="47" t="s">
        <v>111</v>
      </c>
      <c r="E137" s="47" t="s">
        <v>51</v>
      </c>
      <c r="F137" s="8">
        <v>2120</v>
      </c>
      <c r="G137" s="24">
        <v>1876.4</v>
      </c>
      <c r="H137" s="114">
        <f aca="true" t="shared" si="4" ref="H137:H151">G137/F137*100</f>
        <v>88.50943396226415</v>
      </c>
    </row>
    <row r="138" spans="1:8" ht="30" customHeight="1">
      <c r="A138" s="134" t="s">
        <v>216</v>
      </c>
      <c r="B138" s="135"/>
      <c r="C138" s="135"/>
      <c r="D138" s="136"/>
      <c r="E138" s="228"/>
      <c r="F138" s="137">
        <f>F139</f>
        <v>7378.599999999999</v>
      </c>
      <c r="G138" s="137">
        <f>G139</f>
        <v>7280.099999999999</v>
      </c>
      <c r="H138" s="139">
        <f t="shared" si="4"/>
        <v>98.66505841216491</v>
      </c>
    </row>
    <row r="139" spans="1:8" ht="15.75" customHeight="1">
      <c r="A139" s="54" t="s">
        <v>206</v>
      </c>
      <c r="B139" s="54">
        <v>615</v>
      </c>
      <c r="C139" s="19" t="s">
        <v>65</v>
      </c>
      <c r="D139" s="55" t="s">
        <v>148</v>
      </c>
      <c r="E139" s="55"/>
      <c r="F139" s="22">
        <f>F140+F149</f>
        <v>7378.599999999999</v>
      </c>
      <c r="G139" s="22">
        <f>G140+G149</f>
        <v>7280.099999999999</v>
      </c>
      <c r="H139" s="112">
        <f t="shared" si="4"/>
        <v>98.66505841216491</v>
      </c>
    </row>
    <row r="140" spans="1:8" ht="25.5" customHeight="1">
      <c r="A140" s="56" t="s">
        <v>155</v>
      </c>
      <c r="B140" s="36" t="s">
        <v>17</v>
      </c>
      <c r="C140" s="58" t="s">
        <v>34</v>
      </c>
      <c r="D140" s="59" t="s">
        <v>114</v>
      </c>
      <c r="E140" s="58"/>
      <c r="F140" s="57">
        <f>F141+F144+F147</f>
        <v>7128.599999999999</v>
      </c>
      <c r="G140" s="57">
        <f>G141+G144+G147</f>
        <v>7030.099999999999</v>
      </c>
      <c r="H140" s="112">
        <f t="shared" si="4"/>
        <v>98.61824201105406</v>
      </c>
    </row>
    <row r="141" spans="1:8" ht="25.5" customHeight="1">
      <c r="A141" s="56" t="s">
        <v>156</v>
      </c>
      <c r="B141" s="36" t="s">
        <v>17</v>
      </c>
      <c r="C141" s="58" t="s">
        <v>34</v>
      </c>
      <c r="D141" s="58" t="s">
        <v>112</v>
      </c>
      <c r="E141" s="58"/>
      <c r="F141" s="57">
        <f>F142+F143</f>
        <v>4988.2</v>
      </c>
      <c r="G141" s="57">
        <f>G142+G143</f>
        <v>4899</v>
      </c>
      <c r="H141" s="112">
        <f t="shared" si="4"/>
        <v>98.21177980032878</v>
      </c>
    </row>
    <row r="142" spans="1:8" ht="15" customHeight="1">
      <c r="A142" s="33" t="s">
        <v>57</v>
      </c>
      <c r="B142" s="34" t="s">
        <v>17</v>
      </c>
      <c r="C142" s="26" t="s">
        <v>34</v>
      </c>
      <c r="D142" s="26" t="s">
        <v>112</v>
      </c>
      <c r="E142" s="26" t="s">
        <v>166</v>
      </c>
      <c r="F142" s="60">
        <v>1976.5</v>
      </c>
      <c r="G142" s="24">
        <v>1971.4</v>
      </c>
      <c r="H142" s="114">
        <f t="shared" si="4"/>
        <v>99.74196812547433</v>
      </c>
    </row>
    <row r="143" spans="1:8" ht="23.25" customHeight="1">
      <c r="A143" s="46" t="s">
        <v>52</v>
      </c>
      <c r="B143" s="34" t="s">
        <v>17</v>
      </c>
      <c r="C143" s="26" t="s">
        <v>34</v>
      </c>
      <c r="D143" s="26" t="s">
        <v>112</v>
      </c>
      <c r="E143" s="26" t="s">
        <v>51</v>
      </c>
      <c r="F143" s="60">
        <v>3011.7</v>
      </c>
      <c r="G143" s="24">
        <v>2927.6</v>
      </c>
      <c r="H143" s="114">
        <f t="shared" si="4"/>
        <v>97.20755719361158</v>
      </c>
    </row>
    <row r="144" spans="1:8" ht="25.5" customHeight="1">
      <c r="A144" s="56" t="s">
        <v>157</v>
      </c>
      <c r="B144" s="36" t="s">
        <v>17</v>
      </c>
      <c r="C144" s="58" t="s">
        <v>34</v>
      </c>
      <c r="D144" s="58" t="s">
        <v>113</v>
      </c>
      <c r="E144" s="58"/>
      <c r="F144" s="57">
        <f>F145+F146</f>
        <v>1410</v>
      </c>
      <c r="G144" s="57">
        <f>G145+G146</f>
        <v>1400.6999999999998</v>
      </c>
      <c r="H144" s="112">
        <f t="shared" si="4"/>
        <v>99.34042553191487</v>
      </c>
    </row>
    <row r="145" spans="1:8" ht="15" customHeight="1">
      <c r="A145" s="33" t="s">
        <v>57</v>
      </c>
      <c r="B145" s="34" t="s">
        <v>17</v>
      </c>
      <c r="C145" s="26" t="s">
        <v>34</v>
      </c>
      <c r="D145" s="26" t="s">
        <v>113</v>
      </c>
      <c r="E145" s="26" t="s">
        <v>166</v>
      </c>
      <c r="F145" s="60">
        <v>1045</v>
      </c>
      <c r="G145" s="24">
        <v>1038.1</v>
      </c>
      <c r="H145" s="114">
        <f t="shared" si="4"/>
        <v>99.33971291866028</v>
      </c>
    </row>
    <row r="146" spans="1:8" ht="21" customHeight="1">
      <c r="A146" s="46" t="s">
        <v>52</v>
      </c>
      <c r="B146" s="34" t="s">
        <v>17</v>
      </c>
      <c r="C146" s="26" t="s">
        <v>34</v>
      </c>
      <c r="D146" s="26" t="s">
        <v>113</v>
      </c>
      <c r="E146" s="26" t="s">
        <v>51</v>
      </c>
      <c r="F146" s="60">
        <v>365</v>
      </c>
      <c r="G146" s="24">
        <v>362.6</v>
      </c>
      <c r="H146" s="114">
        <f t="shared" si="4"/>
        <v>99.34246575342468</v>
      </c>
    </row>
    <row r="147" spans="1:8" ht="39" customHeight="1">
      <c r="A147" s="77" t="s">
        <v>217</v>
      </c>
      <c r="B147" s="61">
        <v>615</v>
      </c>
      <c r="C147" s="62" t="s">
        <v>34</v>
      </c>
      <c r="D147" s="58" t="s">
        <v>177</v>
      </c>
      <c r="E147" s="58"/>
      <c r="F147" s="63">
        <v>730.4</v>
      </c>
      <c r="G147" s="63">
        <v>730.4</v>
      </c>
      <c r="H147" s="118">
        <f t="shared" si="4"/>
        <v>100</v>
      </c>
    </row>
    <row r="148" spans="1:8" ht="15.75" customHeight="1">
      <c r="A148" s="132" t="s">
        <v>57</v>
      </c>
      <c r="B148" s="122">
        <v>615</v>
      </c>
      <c r="C148" s="64" t="s">
        <v>34</v>
      </c>
      <c r="D148" s="32" t="s">
        <v>177</v>
      </c>
      <c r="E148" s="32" t="s">
        <v>166</v>
      </c>
      <c r="F148" s="123">
        <v>730.4</v>
      </c>
      <c r="G148" s="123">
        <v>730.4</v>
      </c>
      <c r="H148" s="119">
        <f t="shared" si="4"/>
        <v>100</v>
      </c>
    </row>
    <row r="149" spans="1:8" ht="42" customHeight="1">
      <c r="A149" s="95" t="s">
        <v>218</v>
      </c>
      <c r="B149" s="62" t="s">
        <v>17</v>
      </c>
      <c r="C149" s="62" t="s">
        <v>34</v>
      </c>
      <c r="D149" s="52" t="s">
        <v>184</v>
      </c>
      <c r="E149" s="52"/>
      <c r="F149" s="41">
        <f>F150</f>
        <v>250</v>
      </c>
      <c r="G149" s="41">
        <f>G150</f>
        <v>250</v>
      </c>
      <c r="H149" s="118">
        <f t="shared" si="4"/>
        <v>100</v>
      </c>
    </row>
    <row r="150" spans="1:8" ht="26.25" customHeight="1">
      <c r="A150" s="46" t="s">
        <v>52</v>
      </c>
      <c r="B150" s="34" t="s">
        <v>17</v>
      </c>
      <c r="C150" s="26" t="s">
        <v>34</v>
      </c>
      <c r="D150" s="48" t="s">
        <v>184</v>
      </c>
      <c r="E150" s="48" t="s">
        <v>51</v>
      </c>
      <c r="F150" s="65">
        <v>250</v>
      </c>
      <c r="G150" s="24">
        <v>250</v>
      </c>
      <c r="H150" s="119">
        <f t="shared" si="4"/>
        <v>100</v>
      </c>
    </row>
    <row r="151" spans="1:8" ht="20.25" customHeight="1">
      <c r="A151" s="105" t="s">
        <v>12</v>
      </c>
      <c r="B151" s="106"/>
      <c r="C151" s="106"/>
      <c r="D151" s="106"/>
      <c r="E151" s="229"/>
      <c r="F151" s="107">
        <f>F138+F13</f>
        <v>52640.899999999994</v>
      </c>
      <c r="G151" s="107">
        <f>G138+G13</f>
        <v>50829.8</v>
      </c>
      <c r="H151" s="112">
        <f t="shared" si="4"/>
        <v>96.55951930913037</v>
      </c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</sheetData>
  <sheetProtection/>
  <mergeCells count="9">
    <mergeCell ref="G10:G11"/>
    <mergeCell ref="H10:H11"/>
    <mergeCell ref="D1:F1"/>
    <mergeCell ref="B10:E10"/>
    <mergeCell ref="F10:F11"/>
    <mergeCell ref="B2:F2"/>
    <mergeCell ref="B4:F4"/>
    <mergeCell ref="A7:F7"/>
    <mergeCell ref="A8:F8"/>
  </mergeCells>
  <printOptions/>
  <pageMargins left="0.39" right="0.16" top="0.44" bottom="0.28" header="0.15748031496062992" footer="0.15748031496062992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Петрова</cp:lastModifiedBy>
  <cp:lastPrinted>2015-03-04T14:08:59Z</cp:lastPrinted>
  <dcterms:created xsi:type="dcterms:W3CDTF">2007-12-09T16:36:38Z</dcterms:created>
  <dcterms:modified xsi:type="dcterms:W3CDTF">2015-03-04T22:44:19Z</dcterms:modified>
  <cp:category/>
  <cp:version/>
  <cp:contentType/>
  <cp:contentStatus/>
</cp:coreProperties>
</file>