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activeTab="0"/>
  </bookViews>
  <sheets>
    <sheet name="Приложение 4 - 1 кв. 2014 " sheetId="1" r:id="rId1"/>
    <sheet name="Лист2" sheetId="2" r:id="rId2"/>
    <sheet name="Лист3" sheetId="3" r:id="rId3"/>
  </sheets>
  <definedNames>
    <definedName name="_xlnm.Print_Titles" localSheetId="0">'Приложение 4 - 1 кв. 2014 '!$8:$10</definedName>
  </definedNames>
  <calcPr fullCalcOnLoad="1"/>
</workbook>
</file>

<file path=xl/sharedStrings.xml><?xml version="1.0" encoding="utf-8"?>
<sst xmlns="http://schemas.openxmlformats.org/spreadsheetml/2006/main" count="575" uniqueCount="222">
  <si>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</si>
  <si>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</si>
  <si>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</si>
  <si>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</si>
  <si>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Коммунальное хозяйство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</si>
  <si>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</si>
  <si>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</si>
  <si>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</si>
  <si>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</si>
  <si>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Обеспечение деятельности подведомственных учреждений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</si>
  <si>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</si>
  <si>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</si>
  <si>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</si>
  <si>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</si>
  <si>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 xml:space="preserve">Всего расходов по поселению  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</si>
  <si>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</si>
  <si>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</si>
  <si>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</si>
  <si>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>Код главного распорядителя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</si>
  <si>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</si>
  <si>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</si>
  <si>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</si>
  <si>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</si>
  <si>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</si>
  <si>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</si>
  <si>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</si>
  <si>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</si>
  <si>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</si>
  <si>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</si>
  <si>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</si>
  <si>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</si>
  <si>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</si>
  <si>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</si>
  <si>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</si>
  <si>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</si>
  <si>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</si>
  <si>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</si>
  <si>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</si>
  <si>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>0113</t>
  </si>
  <si>
    <t>0314</t>
  </si>
  <si>
    <t xml:space="preserve">Капитальный ремонт муниципального жилого фонда </t>
  </si>
  <si>
    <t>1102</t>
  </si>
  <si>
    <t>0111</t>
  </si>
  <si>
    <t>Оказание финансовой и материальной помощи юрид. и физическим лицам</t>
  </si>
  <si>
    <t>0409</t>
  </si>
  <si>
    <t>Социальная политика</t>
  </si>
  <si>
    <t>1000</t>
  </si>
  <si>
    <t>1001</t>
  </si>
  <si>
    <t xml:space="preserve">Иные закупки товаров, работ и услуг для обеспечения государственных (муниципальных) нужд </t>
  </si>
  <si>
    <t>540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</si>
  <si>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</si>
  <si>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</si>
  <si>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</si>
  <si>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</si>
  <si>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</si>
  <si>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</si>
  <si>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</si>
  <si>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</si>
  <si>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</si>
  <si>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МЦП "Программа энергосбережения на 2011-2014 годы"</t>
  </si>
  <si>
    <t xml:space="preserve">Доплаты к пенсиям муниципальных служащих </t>
  </si>
  <si>
    <t>313</t>
  </si>
  <si>
    <t>Мероприятия в области социальной политики</t>
  </si>
  <si>
    <t>1003</t>
  </si>
  <si>
    <t>Расходы на выплаты персоналу казенных учреждений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</si>
  <si>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</si>
  <si>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</si>
  <si>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</si>
  <si>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</si>
  <si>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</si>
  <si>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</si>
  <si>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0400</t>
  </si>
  <si>
    <t>0500</t>
  </si>
  <si>
    <t>0800</t>
  </si>
  <si>
    <t>1100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</si>
  <si>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</si>
  <si>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</si>
  <si>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</si>
  <si>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</si>
  <si>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</si>
  <si>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</si>
  <si>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</si>
  <si>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</si>
  <si>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</si>
  <si>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</si>
  <si>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</si>
  <si>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</si>
  <si>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</si>
  <si>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</si>
  <si>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</si>
  <si>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</si>
  <si>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</si>
  <si>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</si>
  <si>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</si>
  <si>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</si>
  <si>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</si>
  <si>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57 2 1533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</si>
  <si>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</si>
  <si>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</si>
  <si>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</si>
  <si>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</si>
  <si>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</si>
  <si>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</si>
  <si>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</si>
  <si>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</si>
  <si>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</si>
  <si>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</si>
  <si>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</si>
  <si>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</si>
  <si>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</si>
  <si>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 xml:space="preserve">55 4 9558 </t>
  </si>
  <si>
    <t>59 2 1523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</si>
  <si>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</si>
  <si>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</si>
  <si>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</si>
  <si>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</si>
  <si>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</si>
  <si>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</si>
  <si>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</si>
  <si>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</si>
  <si>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52 1</t>
  </si>
  <si>
    <t>52 1 1537</t>
  </si>
  <si>
    <t>53 9</t>
  </si>
  <si>
    <t>53 9 1534</t>
  </si>
  <si>
    <t>53 9 9525</t>
  </si>
  <si>
    <t>54 1 1250</t>
  </si>
  <si>
    <t>54 1 1260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</si>
  <si>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</si>
  <si>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</si>
  <si>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</si>
  <si>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</si>
  <si>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</si>
  <si>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</si>
  <si>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</si>
  <si>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</si>
  <si>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</si>
  <si>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</si>
  <si>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</si>
  <si>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</si>
  <si>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</si>
  <si>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</si>
  <si>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</si>
  <si>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</si>
  <si>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</si>
  <si>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</si>
  <si>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</si>
  <si>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</si>
  <si>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</si>
  <si>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</si>
  <si>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</si>
  <si>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</si>
  <si>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</si>
  <si>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</si>
  <si>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</si>
  <si>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</si>
  <si>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</si>
  <si>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</si>
  <si>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</si>
  <si>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</si>
  <si>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 xml:space="preserve">Расходы на выплату персоналу государственных (муниципальных ) органов 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</si>
  <si>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</si>
  <si>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>56</t>
  </si>
  <si>
    <t xml:space="preserve">56 2 </t>
  </si>
  <si>
    <t xml:space="preserve">56 2 1511 </t>
  </si>
  <si>
    <t>56 2 1511</t>
  </si>
  <si>
    <t xml:space="preserve">Обеспечение правопорядка и профилактика правонарушений </t>
  </si>
  <si>
    <t>Развитие инженерной и социальной инфраструктуры в районах массовой жилой застройки</t>
  </si>
  <si>
    <t>55</t>
  </si>
  <si>
    <t>Обеспечение качественным жильем граждан</t>
  </si>
  <si>
    <t>55 4</t>
  </si>
  <si>
    <t>56 1</t>
  </si>
  <si>
    <t xml:space="preserve">Социально-экономическое развитие </t>
  </si>
  <si>
    <t>57</t>
  </si>
  <si>
    <t>Стимулирование экономической активности</t>
  </si>
  <si>
    <t>57 2</t>
  </si>
  <si>
    <t>Развитие автомобильных дорог</t>
  </si>
  <si>
    <t>57 3</t>
  </si>
  <si>
    <t xml:space="preserve">Строительство  и содержание автомобильных дорог в рамках благоустройства </t>
  </si>
  <si>
    <t>Информационное общество</t>
  </si>
  <si>
    <t>57 1</t>
  </si>
  <si>
    <t>МЦП "Поддержка и развитие малого и среднего предпринимательства на 2014-2015 годы"</t>
  </si>
  <si>
    <t>55 2</t>
  </si>
  <si>
    <t xml:space="preserve">Мероприятия в области  коммунального хозяйства </t>
  </si>
  <si>
    <t xml:space="preserve">Устойчивое общественное развитие </t>
  </si>
  <si>
    <t>59</t>
  </si>
  <si>
    <t>59 2</t>
  </si>
  <si>
    <t>54</t>
  </si>
  <si>
    <t>Развитие культуры и искусства</t>
  </si>
  <si>
    <t>52</t>
  </si>
  <si>
    <t>Социальная поддержка отдельных категорий граждан</t>
  </si>
  <si>
    <t>321</t>
  </si>
  <si>
    <t>53</t>
  </si>
  <si>
    <t xml:space="preserve">Развитие физической культуры и спорта </t>
  </si>
  <si>
    <t xml:space="preserve">Мероприятия в области спорта, физической культуры 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</si>
  <si>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</si>
  <si>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</si>
  <si>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</si>
  <si>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Культура и кинематография </t>
  </si>
  <si>
    <t>Обеспечение мероприятий по содержанию, текущему и капитальному ремонту многоквартирных домов</t>
  </si>
  <si>
    <t>ВЦП "Осуществление дорожной деятельности на  территории МО "Сусанинское сельское поселение" на 2014-2016 годы"</t>
  </si>
  <si>
    <t xml:space="preserve">62 9 1502 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</si>
  <si>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</si>
  <si>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</si>
  <si>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</si>
  <si>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>МКУК Сусанинский культурно-досуговый центр</t>
  </si>
  <si>
    <t>Исполнено  2014 год   (тыс.руб.)</t>
  </si>
  <si>
    <t>% исполнения</t>
  </si>
  <si>
    <t>121,  122</t>
  </si>
  <si>
    <t>111</t>
  </si>
  <si>
    <t>Обеспечение выполнения отдельных государственных полномочий в сфере административных правоотношений</t>
  </si>
  <si>
    <t>61 8 7134</t>
  </si>
  <si>
    <t>ВЦП "Развитие физкультуры и спорта в МО ""Сусанинское сельское поселение" на 2014 год"</t>
  </si>
  <si>
    <t>ВЦП "Программа развития муниципальной службы в МО "Сусанинское сельское поселение"на 2014 -2015 годы"</t>
  </si>
  <si>
    <t xml:space="preserve">          Приложение  № 4</t>
  </si>
  <si>
    <t xml:space="preserve">Ведомственная структура расходов муниципального образования "Сусанинское сельское поселение" за 1 квартал 2014 года </t>
  </si>
  <si>
    <t>к постановлению  администрации</t>
  </si>
  <si>
    <t xml:space="preserve">Сусанинского сельского поселения </t>
  </si>
  <si>
    <t>от 15  апреля 2014 года № 150</t>
  </si>
  <si>
    <t>ВЦП "Благоустройство населенных пунктов МО "Сусанинское сельское поселение" на 2014-2016 годы"</t>
  </si>
  <si>
    <t>ВЦП "Развитие части территории МО "Сусанинское сельское поселение" на 2013-2014 годы"</t>
  </si>
  <si>
    <t>МЦП "Противодействие терроризму  и экстремизму  на территории МО "Сусанинское сельское поселение" на 2013 -2015 годы"</t>
  </si>
  <si>
    <t>ВЦП "Программа развития информационной системы в МО "Сусанинское сельское поселение" на 2014 - 2016 годы 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</si>
</sst>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6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6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justify" vertical="center" wrapText="1"/>
    </xf>
    <xf numFmtId="0" fontId="0" fillId="4" borderId="0" xfId="0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0" fontId="0" fillId="22" borderId="0" xfId="0" applyFill="1" applyAlignment="1">
      <alignment/>
    </xf>
    <xf numFmtId="0" fontId="16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175" fontId="9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13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172" fontId="11" fillId="0" borderId="12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/>
    </xf>
    <xf numFmtId="49" fontId="20" fillId="0" borderId="12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8" fontId="9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justify" vertical="center" wrapText="1"/>
    </xf>
    <xf numFmtId="172" fontId="5" fillId="0" borderId="12" xfId="0" applyNumberFormat="1" applyFont="1" applyBorder="1" applyAlignment="1">
      <alignment horizontal="center"/>
    </xf>
    <xf numFmtId="0" fontId="12" fillId="24" borderId="11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center" vertical="center"/>
    </xf>
    <xf numFmtId="172" fontId="7" fillId="24" borderId="11" xfId="0" applyNumberFormat="1" applyFont="1" applyFill="1" applyBorder="1" applyAlignment="1">
      <alignment horizontal="center"/>
    </xf>
    <xf numFmtId="0" fontId="11" fillId="25" borderId="12" xfId="0" applyFont="1" applyFill="1" applyBorder="1" applyAlignment="1">
      <alignment/>
    </xf>
    <xf numFmtId="49" fontId="4" fillId="25" borderId="12" xfId="0" applyNumberFormat="1" applyFont="1" applyFill="1" applyBorder="1" applyAlignment="1">
      <alignment horizontal="center"/>
    </xf>
    <xf numFmtId="172" fontId="7" fillId="25" borderId="17" xfId="0" applyNumberFormat="1" applyFont="1" applyFill="1" applyBorder="1" applyAlignment="1">
      <alignment horizontal="center"/>
    </xf>
    <xf numFmtId="172" fontId="7" fillId="25" borderId="11" xfId="0" applyNumberFormat="1" applyFont="1" applyFill="1" applyBorder="1" applyAlignment="1">
      <alignment horizontal="center"/>
    </xf>
    <xf numFmtId="0" fontId="11" fillId="25" borderId="12" xfId="0" applyFont="1" applyFill="1" applyBorder="1" applyAlignment="1">
      <alignment horizontal="left" wrapText="1"/>
    </xf>
    <xf numFmtId="49" fontId="11" fillId="25" borderId="11" xfId="0" applyNumberFormat="1" applyFont="1" applyFill="1" applyBorder="1" applyAlignment="1">
      <alignment horizontal="center"/>
    </xf>
    <xf numFmtId="49" fontId="11" fillId="25" borderId="17" xfId="0" applyNumberFormat="1" applyFont="1" applyFill="1" applyBorder="1" applyAlignment="1">
      <alignment horizontal="center"/>
    </xf>
    <xf numFmtId="175" fontId="9" fillId="25" borderId="11" xfId="0" applyNumberFormat="1" applyFont="1" applyFill="1" applyBorder="1" applyAlignment="1">
      <alignment horizontal="center"/>
    </xf>
    <xf numFmtId="0" fontId="4" fillId="25" borderId="12" xfId="0" applyFont="1" applyFill="1" applyBorder="1" applyAlignment="1">
      <alignment horizontal="left" wrapText="1"/>
    </xf>
    <xf numFmtId="49" fontId="10" fillId="25" borderId="12" xfId="0" applyNumberFormat="1" applyFont="1" applyFill="1" applyBorder="1" applyAlignment="1">
      <alignment horizontal="center"/>
    </xf>
    <xf numFmtId="49" fontId="11" fillId="25" borderId="12" xfId="0" applyNumberFormat="1" applyFont="1" applyFill="1" applyBorder="1" applyAlignment="1">
      <alignment horizontal="center"/>
    </xf>
    <xf numFmtId="49" fontId="10" fillId="25" borderId="17" xfId="0" applyNumberFormat="1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49" fontId="15" fillId="25" borderId="17" xfId="0" applyNumberFormat="1" applyFont="1" applyFill="1" applyBorder="1" applyAlignment="1">
      <alignment horizontal="center"/>
    </xf>
    <xf numFmtId="49" fontId="15" fillId="25" borderId="12" xfId="0" applyNumberFormat="1" applyFont="1" applyFill="1" applyBorder="1" applyAlignment="1">
      <alignment horizontal="center"/>
    </xf>
    <xf numFmtId="172" fontId="9" fillId="25" borderId="11" xfId="0" applyNumberFormat="1" applyFont="1" applyFill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172" fontId="4" fillId="25" borderId="12" xfId="0" applyNumberFormat="1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 wrapText="1"/>
    </xf>
    <xf numFmtId="49" fontId="13" fillId="25" borderId="17" xfId="0" applyNumberFormat="1" applyFont="1" applyFill="1" applyBorder="1" applyAlignment="1">
      <alignment horizontal="center" wrapText="1"/>
    </xf>
    <xf numFmtId="172" fontId="7" fillId="25" borderId="12" xfId="0" applyNumberFormat="1" applyFont="1" applyFill="1" applyBorder="1" applyAlignment="1">
      <alignment horizontal="center" wrapText="1"/>
    </xf>
    <xf numFmtId="0" fontId="13" fillId="25" borderId="12" xfId="0" applyFont="1" applyFill="1" applyBorder="1" applyAlignment="1">
      <alignment wrapText="1"/>
    </xf>
    <xf numFmtId="49" fontId="14" fillId="25" borderId="12" xfId="0" applyNumberFormat="1" applyFont="1" applyFill="1" applyBorder="1" applyAlignment="1">
      <alignment horizontal="center"/>
    </xf>
    <xf numFmtId="172" fontId="9" fillId="25" borderId="12" xfId="0" applyNumberFormat="1" applyFont="1" applyFill="1" applyBorder="1" applyAlignment="1">
      <alignment horizontal="center"/>
    </xf>
    <xf numFmtId="0" fontId="4" fillId="25" borderId="12" xfId="0" applyFont="1" applyFill="1" applyBorder="1" applyAlignment="1">
      <alignment wrapText="1"/>
    </xf>
    <xf numFmtId="49" fontId="4" fillId="25" borderId="11" xfId="0" applyNumberFormat="1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horizontal="center"/>
    </xf>
    <xf numFmtId="49" fontId="13" fillId="25" borderId="17" xfId="0" applyNumberFormat="1" applyFont="1" applyFill="1" applyBorder="1" applyAlignment="1">
      <alignment horizontal="center"/>
    </xf>
    <xf numFmtId="0" fontId="11" fillId="25" borderId="12" xfId="0" applyFont="1" applyFill="1" applyBorder="1" applyAlignment="1">
      <alignment horizontal="justify" vertical="center" wrapText="1"/>
    </xf>
    <xf numFmtId="49" fontId="11" fillId="25" borderId="12" xfId="0" applyNumberFormat="1" applyFont="1" applyFill="1" applyBorder="1" applyAlignment="1">
      <alignment horizontal="justify" vertical="center" wrapText="1"/>
    </xf>
    <xf numFmtId="49" fontId="16" fillId="25" borderId="12" xfId="0" applyNumberFormat="1" applyFont="1" applyFill="1" applyBorder="1" applyAlignment="1">
      <alignment horizontal="center"/>
    </xf>
    <xf numFmtId="49" fontId="13" fillId="25" borderId="12" xfId="0" applyNumberFormat="1" applyFont="1" applyFill="1" applyBorder="1" applyAlignment="1">
      <alignment horizontal="center"/>
    </xf>
    <xf numFmtId="49" fontId="13" fillId="25" borderId="12" xfId="0" applyNumberFormat="1" applyFont="1" applyFill="1" applyBorder="1" applyAlignment="1">
      <alignment horizontal="center"/>
    </xf>
    <xf numFmtId="49" fontId="16" fillId="25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wrapText="1"/>
    </xf>
    <xf numFmtId="0" fontId="17" fillId="0" borderId="0" xfId="0" applyNumberFormat="1" applyFont="1" applyAlignment="1">
      <alignment horizontal="center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8"/>
  <sheetViews>
    <sheetView tabSelected="1" workbookViewId="0" topLeftCell="A12">
      <selection activeCell="A21" sqref="A21"/>
    </sheetView>
  </sheetViews>
  <sheetFormatPr defaultColWidth="9.00390625" defaultRowHeight="12.75"/>
  <cols>
    <col min="1" max="1" width="43.875" style="2" customWidth="1"/>
    <col min="2" max="2" width="6.125" style="3" customWidth="1"/>
    <col min="3" max="3" width="8.375" style="4" customWidth="1"/>
    <col min="4" max="4" width="5.125" style="1" customWidth="1"/>
    <col min="5" max="5" width="7.00390625" style="1" customWidth="1"/>
    <col min="6" max="6" width="10.375" style="1" customWidth="1"/>
    <col min="7" max="7" width="9.50390625" style="1" customWidth="1"/>
    <col min="8" max="8" width="7.50390625" style="1" customWidth="1"/>
  </cols>
  <sheetData>
    <row r="1" spans="1:8" ht="15">
      <c r="A1" s="6"/>
      <c r="B1" s="4"/>
      <c r="C1" s="158" t="s">
        <v>213</v>
      </c>
      <c r="D1" s="158"/>
      <c r="E1" s="158"/>
      <c r="F1" s="158"/>
      <c r="G1"/>
      <c r="H1"/>
    </row>
    <row r="2" spans="1:8" ht="13.5" customHeight="1">
      <c r="A2" s="6"/>
      <c r="B2" s="160" t="s">
        <v>215</v>
      </c>
      <c r="C2" s="160"/>
      <c r="D2" s="160"/>
      <c r="E2" s="160"/>
      <c r="F2" s="160"/>
      <c r="G2"/>
      <c r="H2"/>
    </row>
    <row r="3" spans="1:8" ht="12.75" customHeight="1">
      <c r="A3" s="6"/>
      <c r="B3" s="160" t="s">
        <v>216</v>
      </c>
      <c r="C3" s="160"/>
      <c r="D3" s="160"/>
      <c r="E3" s="160"/>
      <c r="F3" s="160"/>
      <c r="G3"/>
      <c r="H3"/>
    </row>
    <row r="4" spans="1:8" ht="15" customHeight="1">
      <c r="A4" s="6"/>
      <c r="B4" s="160" t="s">
        <v>217</v>
      </c>
      <c r="C4" s="160"/>
      <c r="D4" s="160"/>
      <c r="E4" s="160"/>
      <c r="F4" s="160"/>
      <c r="G4"/>
      <c r="H4"/>
    </row>
    <row r="5" spans="1:4" ht="8.25" customHeight="1">
      <c r="A5"/>
      <c r="B5"/>
      <c r="C5"/>
      <c r="D5" s="4"/>
    </row>
    <row r="6" spans="1:8" ht="33" customHeight="1">
      <c r="A6" s="155" t="s">
        <v>214</v>
      </c>
      <c r="B6" s="155"/>
      <c r="C6" s="155"/>
      <c r="D6" s="155"/>
      <c r="E6" s="155"/>
      <c r="F6" s="155"/>
      <c r="G6" s="155"/>
      <c r="H6" s="155"/>
    </row>
    <row r="7" spans="1:3" ht="9.75" customHeight="1">
      <c r="A7"/>
      <c r="B7"/>
      <c r="C7"/>
    </row>
    <row r="8" spans="1:8" ht="24.75" customHeight="1">
      <c r="A8" s="15"/>
      <c r="B8" s="159" t="s">
        <v>7</v>
      </c>
      <c r="C8" s="159"/>
      <c r="D8" s="159"/>
      <c r="E8" s="159"/>
      <c r="F8" s="156" t="s">
        <v>65</v>
      </c>
      <c r="G8" s="156" t="s">
        <v>205</v>
      </c>
      <c r="H8" s="156" t="s">
        <v>206</v>
      </c>
    </row>
    <row r="9" spans="1:8" ht="45" customHeight="1">
      <c r="A9" s="17" t="s">
        <v>1</v>
      </c>
      <c r="B9" s="18" t="s">
        <v>18</v>
      </c>
      <c r="C9" s="8" t="s">
        <v>0</v>
      </c>
      <c r="D9" s="8" t="s">
        <v>69</v>
      </c>
      <c r="E9" s="9" t="s">
        <v>203</v>
      </c>
      <c r="F9" s="157"/>
      <c r="G9" s="157"/>
      <c r="H9" s="157"/>
    </row>
    <row r="10" spans="1:8" ht="14.25" customHeight="1" thickBot="1">
      <c r="A10" s="10">
        <v>1</v>
      </c>
      <c r="B10" s="10">
        <v>2</v>
      </c>
      <c r="C10" s="11">
        <v>4</v>
      </c>
      <c r="D10" s="11">
        <v>5</v>
      </c>
      <c r="E10" s="11">
        <v>3</v>
      </c>
      <c r="F10" s="10">
        <v>6</v>
      </c>
      <c r="G10" s="10">
        <v>7</v>
      </c>
      <c r="H10" s="10">
        <v>8</v>
      </c>
    </row>
    <row r="11" spans="1:8" ht="19.5" customHeight="1">
      <c r="A11" s="115" t="s">
        <v>10</v>
      </c>
      <c r="B11" s="116"/>
      <c r="C11" s="116"/>
      <c r="D11" s="116"/>
      <c r="E11" s="116"/>
      <c r="F11" s="117">
        <f>F12+F17+F23+F27+F57+F71+F77+F81+F95+F75+F48</f>
        <v>34331.4</v>
      </c>
      <c r="G11" s="117">
        <f>G12+G17+G23+G27+G57+G71+G77+G81+G95+G75+G48</f>
        <v>5743.9</v>
      </c>
      <c r="H11" s="117">
        <f>G11/F11*100</f>
        <v>16.73074794502991</v>
      </c>
    </row>
    <row r="12" spans="1:51" s="13" customFormat="1" ht="15" customHeight="1">
      <c r="A12" s="122" t="s">
        <v>45</v>
      </c>
      <c r="B12" s="123" t="s">
        <v>19</v>
      </c>
      <c r="C12" s="124" t="s">
        <v>188</v>
      </c>
      <c r="D12" s="124"/>
      <c r="E12" s="124" t="s">
        <v>46</v>
      </c>
      <c r="F12" s="125">
        <f>F15+F13</f>
        <v>440</v>
      </c>
      <c r="G12" s="125">
        <f>G15+G13</f>
        <v>83.1</v>
      </c>
      <c r="H12" s="121">
        <f aca="true" t="shared" si="0" ref="H12:H73">G12/F12*100</f>
        <v>18.886363636363633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8" ht="15" customHeight="1">
      <c r="A13" s="65" t="s">
        <v>62</v>
      </c>
      <c r="B13" s="109" t="s">
        <v>19</v>
      </c>
      <c r="C13" s="52" t="s">
        <v>120</v>
      </c>
      <c r="D13" s="53"/>
      <c r="E13" s="52" t="s">
        <v>63</v>
      </c>
      <c r="F13" s="31">
        <f>F14</f>
        <v>40</v>
      </c>
      <c r="G13" s="31">
        <v>0</v>
      </c>
      <c r="H13" s="22">
        <f t="shared" si="0"/>
        <v>0</v>
      </c>
    </row>
    <row r="14" spans="1:8" ht="14.25" customHeight="1">
      <c r="A14" s="25" t="s">
        <v>62</v>
      </c>
      <c r="B14" s="26" t="s">
        <v>19</v>
      </c>
      <c r="C14" s="27" t="s">
        <v>121</v>
      </c>
      <c r="D14" s="27" t="s">
        <v>61</v>
      </c>
      <c r="E14" s="27" t="s">
        <v>63</v>
      </c>
      <c r="F14" s="28">
        <v>40</v>
      </c>
      <c r="G14" s="28">
        <v>0</v>
      </c>
      <c r="H14" s="57">
        <f t="shared" si="0"/>
        <v>0</v>
      </c>
    </row>
    <row r="15" spans="1:8" ht="15" customHeight="1">
      <c r="A15" s="29" t="s">
        <v>189</v>
      </c>
      <c r="B15" s="30" t="s">
        <v>19</v>
      </c>
      <c r="C15" s="23" t="s">
        <v>118</v>
      </c>
      <c r="D15" s="23"/>
      <c r="E15" s="23" t="s">
        <v>47</v>
      </c>
      <c r="F15" s="31">
        <f>F16</f>
        <v>400</v>
      </c>
      <c r="G15" s="31">
        <f>G16</f>
        <v>83.1</v>
      </c>
      <c r="H15" s="22">
        <f t="shared" si="0"/>
        <v>20.775</v>
      </c>
    </row>
    <row r="16" spans="1:8" ht="14.25" customHeight="1">
      <c r="A16" s="32" t="s">
        <v>60</v>
      </c>
      <c r="B16" s="26" t="s">
        <v>19</v>
      </c>
      <c r="C16" s="27" t="s">
        <v>119</v>
      </c>
      <c r="D16" s="27" t="s">
        <v>190</v>
      </c>
      <c r="E16" s="27" t="s">
        <v>47</v>
      </c>
      <c r="F16" s="28">
        <v>400</v>
      </c>
      <c r="G16" s="114">
        <v>83.1</v>
      </c>
      <c r="H16" s="57">
        <f t="shared" si="0"/>
        <v>20.775</v>
      </c>
    </row>
    <row r="17" spans="1:51" s="13" customFormat="1" ht="15" customHeight="1">
      <c r="A17" s="126" t="s">
        <v>192</v>
      </c>
      <c r="B17" s="127" t="s">
        <v>19</v>
      </c>
      <c r="C17" s="128" t="s">
        <v>191</v>
      </c>
      <c r="D17" s="148"/>
      <c r="E17" s="129" t="s">
        <v>74</v>
      </c>
      <c r="F17" s="121">
        <f>F18</f>
        <v>1400</v>
      </c>
      <c r="G17" s="121">
        <f>G18</f>
        <v>302</v>
      </c>
      <c r="H17" s="121">
        <f t="shared" si="0"/>
        <v>21.571428571428573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8" ht="13.5" customHeight="1">
      <c r="A18" s="34" t="s">
        <v>192</v>
      </c>
      <c r="B18" s="35" t="s">
        <v>19</v>
      </c>
      <c r="C18" s="36" t="s">
        <v>122</v>
      </c>
      <c r="D18" s="39"/>
      <c r="E18" s="37" t="s">
        <v>41</v>
      </c>
      <c r="F18" s="38">
        <f>F19+F21</f>
        <v>1400</v>
      </c>
      <c r="G18" s="38">
        <f>G19+G21</f>
        <v>302</v>
      </c>
      <c r="H18" s="22">
        <f t="shared" si="0"/>
        <v>21.571428571428573</v>
      </c>
    </row>
    <row r="19" spans="1:8" ht="24.75" customHeight="1">
      <c r="A19" s="61" t="s">
        <v>193</v>
      </c>
      <c r="B19" s="60" t="s">
        <v>19</v>
      </c>
      <c r="C19" s="60" t="s">
        <v>123</v>
      </c>
      <c r="D19" s="60"/>
      <c r="E19" s="46" t="s">
        <v>41</v>
      </c>
      <c r="F19" s="38">
        <f>F20</f>
        <v>400</v>
      </c>
      <c r="G19" s="38">
        <f>G20</f>
        <v>92.9</v>
      </c>
      <c r="H19" s="22">
        <f t="shared" si="0"/>
        <v>23.225</v>
      </c>
    </row>
    <row r="20" spans="1:8" ht="24">
      <c r="A20" s="20" t="s">
        <v>56</v>
      </c>
      <c r="B20" s="5" t="s">
        <v>19</v>
      </c>
      <c r="C20" s="41" t="s">
        <v>123</v>
      </c>
      <c r="D20" s="41" t="s">
        <v>55</v>
      </c>
      <c r="E20" s="42" t="s">
        <v>41</v>
      </c>
      <c r="F20" s="40">
        <v>400</v>
      </c>
      <c r="G20" s="114">
        <v>92.9</v>
      </c>
      <c r="H20" s="57">
        <f t="shared" si="0"/>
        <v>23.225</v>
      </c>
    </row>
    <row r="21" spans="1:8" ht="24" customHeight="1">
      <c r="A21" s="43" t="s">
        <v>211</v>
      </c>
      <c r="B21" s="44" t="s">
        <v>19</v>
      </c>
      <c r="C21" s="39" t="s">
        <v>124</v>
      </c>
      <c r="D21" s="60"/>
      <c r="E21" s="46" t="s">
        <v>41</v>
      </c>
      <c r="F21" s="47">
        <f>F22</f>
        <v>1000</v>
      </c>
      <c r="G21" s="47">
        <f>G22</f>
        <v>209.1</v>
      </c>
      <c r="H21" s="22">
        <f t="shared" si="0"/>
        <v>20.91</v>
      </c>
    </row>
    <row r="22" spans="1:8" ht="22.5" customHeight="1">
      <c r="A22" s="20" t="s">
        <v>56</v>
      </c>
      <c r="B22" s="5" t="s">
        <v>19</v>
      </c>
      <c r="C22" s="41" t="s">
        <v>124</v>
      </c>
      <c r="D22" s="41" t="s">
        <v>55</v>
      </c>
      <c r="E22" s="42" t="s">
        <v>41</v>
      </c>
      <c r="F22" s="7">
        <v>1000</v>
      </c>
      <c r="G22" s="7">
        <v>209.1</v>
      </c>
      <c r="H22" s="57">
        <f t="shared" si="0"/>
        <v>20.91</v>
      </c>
    </row>
    <row r="23" spans="1:51" s="13" customFormat="1" ht="15" customHeight="1">
      <c r="A23" s="118" t="s">
        <v>197</v>
      </c>
      <c r="B23" s="130">
        <v>615</v>
      </c>
      <c r="C23" s="131" t="s">
        <v>186</v>
      </c>
      <c r="D23" s="131"/>
      <c r="E23" s="132" t="s">
        <v>73</v>
      </c>
      <c r="F23" s="133">
        <f aca="true" t="shared" si="1" ref="F23:G25">F24</f>
        <v>300</v>
      </c>
      <c r="G23" s="133">
        <f t="shared" si="1"/>
        <v>73.5</v>
      </c>
      <c r="H23" s="121">
        <f t="shared" si="0"/>
        <v>24.5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8" ht="15" customHeight="1">
      <c r="A24" s="50" t="s">
        <v>187</v>
      </c>
      <c r="B24" s="51">
        <v>615</v>
      </c>
      <c r="C24" s="52" t="s">
        <v>116</v>
      </c>
      <c r="D24" s="52"/>
      <c r="E24" s="54" t="s">
        <v>37</v>
      </c>
      <c r="F24" s="55">
        <f t="shared" si="1"/>
        <v>300</v>
      </c>
      <c r="G24" s="55">
        <f t="shared" si="1"/>
        <v>73.5</v>
      </c>
      <c r="H24" s="22">
        <f t="shared" si="0"/>
        <v>24.5</v>
      </c>
    </row>
    <row r="25" spans="1:8" ht="26.25">
      <c r="A25" s="65" t="s">
        <v>115</v>
      </c>
      <c r="B25" s="54" t="s">
        <v>19</v>
      </c>
      <c r="C25" s="46" t="s">
        <v>117</v>
      </c>
      <c r="D25" s="46"/>
      <c r="E25" s="54" t="s">
        <v>37</v>
      </c>
      <c r="F25" s="38">
        <f t="shared" si="1"/>
        <v>300</v>
      </c>
      <c r="G25" s="38">
        <f t="shared" si="1"/>
        <v>73.5</v>
      </c>
      <c r="H25" s="22">
        <f t="shared" si="0"/>
        <v>24.5</v>
      </c>
    </row>
    <row r="26" spans="1:8" ht="22.5" customHeight="1">
      <c r="A26" s="20" t="s">
        <v>56</v>
      </c>
      <c r="B26" s="26" t="s">
        <v>19</v>
      </c>
      <c r="C26" s="42" t="s">
        <v>117</v>
      </c>
      <c r="D26" s="42" t="s">
        <v>55</v>
      </c>
      <c r="E26" s="27" t="s">
        <v>37</v>
      </c>
      <c r="F26" s="57">
        <v>300</v>
      </c>
      <c r="G26" s="57">
        <v>73.5</v>
      </c>
      <c r="H26" s="57">
        <f t="shared" si="0"/>
        <v>24.5</v>
      </c>
    </row>
    <row r="27" spans="1:51" s="13" customFormat="1" ht="14.25" customHeight="1">
      <c r="A27" s="118" t="s">
        <v>168</v>
      </c>
      <c r="B27" s="119" t="s">
        <v>19</v>
      </c>
      <c r="C27" s="119" t="s">
        <v>167</v>
      </c>
      <c r="D27" s="149"/>
      <c r="E27" s="119" t="s">
        <v>72</v>
      </c>
      <c r="F27" s="120">
        <f>F28+F33+F37</f>
        <v>9570</v>
      </c>
      <c r="G27" s="120">
        <f>G28+G33+G37</f>
        <v>2699.2999999999997</v>
      </c>
      <c r="H27" s="121">
        <f t="shared" si="0"/>
        <v>28.205851619644722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8" ht="24.75" customHeight="1">
      <c r="A28" s="34" t="s">
        <v>198</v>
      </c>
      <c r="B28" s="58" t="s">
        <v>19</v>
      </c>
      <c r="C28" s="58" t="s">
        <v>181</v>
      </c>
      <c r="D28" s="44"/>
      <c r="E28" s="44" t="s">
        <v>33</v>
      </c>
      <c r="F28" s="38">
        <f>F29+F31</f>
        <v>1200</v>
      </c>
      <c r="G28" s="38">
        <f>G29+G31</f>
        <v>67.8</v>
      </c>
      <c r="H28" s="22">
        <f t="shared" si="0"/>
        <v>5.6499999999999995</v>
      </c>
    </row>
    <row r="29" spans="1:8" ht="24" customHeight="1">
      <c r="A29" s="34" t="s">
        <v>40</v>
      </c>
      <c r="B29" s="58" t="s">
        <v>19</v>
      </c>
      <c r="C29" s="60" t="s">
        <v>103</v>
      </c>
      <c r="D29" s="44"/>
      <c r="E29" s="44" t="s">
        <v>33</v>
      </c>
      <c r="F29" s="38">
        <f>F30</f>
        <v>950</v>
      </c>
      <c r="G29" s="38">
        <f>G30</f>
        <v>0</v>
      </c>
      <c r="H29" s="22">
        <f t="shared" si="0"/>
        <v>0</v>
      </c>
    </row>
    <row r="30" spans="1:8" ht="13.5" customHeight="1">
      <c r="A30" s="59" t="s">
        <v>68</v>
      </c>
      <c r="B30" s="41" t="s">
        <v>19</v>
      </c>
      <c r="C30" s="41" t="s">
        <v>103</v>
      </c>
      <c r="D30" s="5" t="s">
        <v>67</v>
      </c>
      <c r="E30" s="41" t="s">
        <v>33</v>
      </c>
      <c r="F30" s="57">
        <v>950</v>
      </c>
      <c r="G30" s="57">
        <v>0</v>
      </c>
      <c r="H30" s="57">
        <f t="shared" si="0"/>
        <v>0</v>
      </c>
    </row>
    <row r="31" spans="1:8" ht="17.25" customHeight="1">
      <c r="A31" s="34" t="s">
        <v>3</v>
      </c>
      <c r="B31" s="60" t="s">
        <v>19</v>
      </c>
      <c r="C31" s="60" t="s">
        <v>104</v>
      </c>
      <c r="D31" s="60"/>
      <c r="E31" s="60" t="s">
        <v>33</v>
      </c>
      <c r="F31" s="47">
        <f>F32</f>
        <v>250</v>
      </c>
      <c r="G31" s="47">
        <f>G32</f>
        <v>67.8</v>
      </c>
      <c r="H31" s="22">
        <f t="shared" si="0"/>
        <v>27.12</v>
      </c>
    </row>
    <row r="32" spans="1:8" ht="21.75" customHeight="1">
      <c r="A32" s="20" t="s">
        <v>56</v>
      </c>
      <c r="B32" s="41" t="s">
        <v>19</v>
      </c>
      <c r="C32" s="41" t="s">
        <v>104</v>
      </c>
      <c r="D32" s="41" t="s">
        <v>55</v>
      </c>
      <c r="E32" s="41" t="s">
        <v>33</v>
      </c>
      <c r="F32" s="7">
        <v>250</v>
      </c>
      <c r="G32" s="7">
        <v>67.8</v>
      </c>
      <c r="H32" s="57">
        <f t="shared" si="0"/>
        <v>27.12</v>
      </c>
    </row>
    <row r="33" spans="1:8" ht="13.5">
      <c r="A33" s="34" t="s">
        <v>4</v>
      </c>
      <c r="B33" s="45" t="s">
        <v>19</v>
      </c>
      <c r="C33" s="45" t="s">
        <v>181</v>
      </c>
      <c r="D33" s="60"/>
      <c r="E33" s="60" t="s">
        <v>34</v>
      </c>
      <c r="F33" s="47">
        <f>SUM(F35:F36)</f>
        <v>1400</v>
      </c>
      <c r="G33" s="47">
        <f>SUM(G35:G36)</f>
        <v>236.3</v>
      </c>
      <c r="H33" s="22">
        <f t="shared" si="0"/>
        <v>16.87857142857143</v>
      </c>
    </row>
    <row r="34" spans="1:8" ht="24.75" customHeight="1">
      <c r="A34" s="34" t="s">
        <v>182</v>
      </c>
      <c r="B34" s="45" t="s">
        <v>19</v>
      </c>
      <c r="C34" s="60" t="s">
        <v>105</v>
      </c>
      <c r="D34" s="60"/>
      <c r="E34" s="60" t="s">
        <v>34</v>
      </c>
      <c r="F34" s="47">
        <f>SUM(F35:F36)</f>
        <v>1400</v>
      </c>
      <c r="G34" s="47">
        <f>SUM(G35:G36)</f>
        <v>236.3</v>
      </c>
      <c r="H34" s="22">
        <f t="shared" si="0"/>
        <v>16.87857142857143</v>
      </c>
    </row>
    <row r="35" spans="1:8" ht="15" customHeight="1">
      <c r="A35" s="59" t="s">
        <v>68</v>
      </c>
      <c r="B35" s="41" t="s">
        <v>19</v>
      </c>
      <c r="C35" s="41" t="s">
        <v>105</v>
      </c>
      <c r="D35" s="41" t="s">
        <v>67</v>
      </c>
      <c r="E35" s="41" t="s">
        <v>34</v>
      </c>
      <c r="F35" s="7">
        <v>800</v>
      </c>
      <c r="G35" s="7">
        <v>0</v>
      </c>
      <c r="H35" s="57">
        <f t="shared" si="0"/>
        <v>0</v>
      </c>
    </row>
    <row r="36" spans="1:8" ht="21.75" customHeight="1">
      <c r="A36" s="20" t="s">
        <v>56</v>
      </c>
      <c r="B36" s="41" t="s">
        <v>19</v>
      </c>
      <c r="C36" s="41" t="s">
        <v>105</v>
      </c>
      <c r="D36" s="41" t="s">
        <v>55</v>
      </c>
      <c r="E36" s="41" t="s">
        <v>34</v>
      </c>
      <c r="F36" s="7">
        <v>600</v>
      </c>
      <c r="G36" s="7">
        <v>236.3</v>
      </c>
      <c r="H36" s="57">
        <f t="shared" si="0"/>
        <v>39.38333333333334</v>
      </c>
    </row>
    <row r="37" spans="1:8" ht="23.25" customHeight="1">
      <c r="A37" s="34" t="s">
        <v>166</v>
      </c>
      <c r="B37" s="45" t="s">
        <v>19</v>
      </c>
      <c r="C37" s="45" t="s">
        <v>169</v>
      </c>
      <c r="D37" s="60"/>
      <c r="E37" s="60" t="s">
        <v>35</v>
      </c>
      <c r="F37" s="47">
        <f>F38+F40+F42+F44</f>
        <v>6970</v>
      </c>
      <c r="G37" s="47">
        <f>G38+G40+G42+G44</f>
        <v>2395.2</v>
      </c>
      <c r="H37" s="22">
        <f t="shared" si="0"/>
        <v>34.364418938307026</v>
      </c>
    </row>
    <row r="38" spans="1:8" ht="13.5" customHeight="1">
      <c r="A38" s="61" t="s">
        <v>5</v>
      </c>
      <c r="B38" s="45" t="s">
        <v>19</v>
      </c>
      <c r="C38" s="60" t="s">
        <v>106</v>
      </c>
      <c r="D38" s="60"/>
      <c r="E38" s="60" t="s">
        <v>35</v>
      </c>
      <c r="F38" s="62">
        <f>F39</f>
        <v>2200</v>
      </c>
      <c r="G38" s="47">
        <f>G39</f>
        <v>1763.6</v>
      </c>
      <c r="H38" s="22">
        <f t="shared" si="0"/>
        <v>80.16363636363636</v>
      </c>
    </row>
    <row r="39" spans="1:8" ht="22.5" customHeight="1">
      <c r="A39" s="20" t="s">
        <v>56</v>
      </c>
      <c r="B39" s="41" t="s">
        <v>19</v>
      </c>
      <c r="C39" s="41" t="s">
        <v>106</v>
      </c>
      <c r="D39" s="41" t="s">
        <v>55</v>
      </c>
      <c r="E39" s="41" t="s">
        <v>35</v>
      </c>
      <c r="F39" s="7">
        <v>2200</v>
      </c>
      <c r="G39" s="7">
        <v>1763.6</v>
      </c>
      <c r="H39" s="57">
        <f t="shared" si="0"/>
        <v>80.16363636363636</v>
      </c>
    </row>
    <row r="40" spans="1:8" ht="14.25" customHeight="1">
      <c r="A40" s="43" t="s">
        <v>8</v>
      </c>
      <c r="B40" s="45" t="s">
        <v>19</v>
      </c>
      <c r="C40" s="60" t="s">
        <v>108</v>
      </c>
      <c r="D40" s="60"/>
      <c r="E40" s="60" t="s">
        <v>35</v>
      </c>
      <c r="F40" s="47">
        <f>F41</f>
        <v>1390</v>
      </c>
      <c r="G40" s="47">
        <f>G41</f>
        <v>221.8</v>
      </c>
      <c r="H40" s="22">
        <f t="shared" si="0"/>
        <v>15.956834532374101</v>
      </c>
    </row>
    <row r="41" spans="1:8" ht="24" customHeight="1">
      <c r="A41" s="20" t="s">
        <v>56</v>
      </c>
      <c r="B41" s="41" t="s">
        <v>19</v>
      </c>
      <c r="C41" s="41" t="s">
        <v>108</v>
      </c>
      <c r="D41" s="41" t="s">
        <v>55</v>
      </c>
      <c r="E41" s="41" t="s">
        <v>35</v>
      </c>
      <c r="F41" s="7">
        <v>1390</v>
      </c>
      <c r="G41" s="7">
        <v>221.8</v>
      </c>
      <c r="H41" s="57">
        <f t="shared" si="0"/>
        <v>15.956834532374101</v>
      </c>
    </row>
    <row r="42" spans="1:8" ht="34.5" customHeight="1">
      <c r="A42" s="43" t="s">
        <v>218</v>
      </c>
      <c r="B42" s="45" t="s">
        <v>19</v>
      </c>
      <c r="C42" s="60" t="s">
        <v>109</v>
      </c>
      <c r="D42" s="39"/>
      <c r="E42" s="60" t="s">
        <v>35</v>
      </c>
      <c r="F42" s="47">
        <f>SUM(F43:F43)</f>
        <v>3050</v>
      </c>
      <c r="G42" s="47">
        <f>SUM(G43:G43)</f>
        <v>409.8</v>
      </c>
      <c r="H42" s="22">
        <f t="shared" si="0"/>
        <v>13.436065573770492</v>
      </c>
    </row>
    <row r="43" spans="1:8" ht="24" customHeight="1">
      <c r="A43" s="20" t="s">
        <v>56</v>
      </c>
      <c r="B43" s="41" t="s">
        <v>19</v>
      </c>
      <c r="C43" s="41" t="s">
        <v>109</v>
      </c>
      <c r="D43" s="41" t="s">
        <v>55</v>
      </c>
      <c r="E43" s="41" t="s">
        <v>35</v>
      </c>
      <c r="F43" s="7">
        <v>3050</v>
      </c>
      <c r="G43" s="7">
        <v>409.8</v>
      </c>
      <c r="H43" s="57">
        <f t="shared" si="0"/>
        <v>13.436065573770492</v>
      </c>
    </row>
    <row r="44" spans="1:8" ht="23.25">
      <c r="A44" s="43" t="s">
        <v>219</v>
      </c>
      <c r="B44" s="45" t="s">
        <v>19</v>
      </c>
      <c r="C44" s="60" t="s">
        <v>94</v>
      </c>
      <c r="D44" s="60"/>
      <c r="E44" s="60" t="s">
        <v>28</v>
      </c>
      <c r="F44" s="47">
        <f>F45+F46+F47</f>
        <v>330</v>
      </c>
      <c r="G44" s="47">
        <f>G45+G46+G47</f>
        <v>0</v>
      </c>
      <c r="H44" s="22">
        <f t="shared" si="0"/>
        <v>0</v>
      </c>
    </row>
    <row r="45" spans="1:8" ht="24">
      <c r="A45" s="20" t="s">
        <v>56</v>
      </c>
      <c r="B45" s="63" t="s">
        <v>19</v>
      </c>
      <c r="C45" s="41" t="s">
        <v>94</v>
      </c>
      <c r="D45" s="41" t="s">
        <v>55</v>
      </c>
      <c r="E45" s="41" t="s">
        <v>28</v>
      </c>
      <c r="F45" s="7">
        <v>30</v>
      </c>
      <c r="G45" s="7">
        <v>0</v>
      </c>
      <c r="H45" s="57">
        <f t="shared" si="0"/>
        <v>0</v>
      </c>
    </row>
    <row r="46" spans="1:8" ht="24" customHeight="1">
      <c r="A46" s="20" t="s">
        <v>56</v>
      </c>
      <c r="B46" s="63" t="s">
        <v>19</v>
      </c>
      <c r="C46" s="41" t="s">
        <v>94</v>
      </c>
      <c r="D46" s="41" t="s">
        <v>55</v>
      </c>
      <c r="E46" s="41" t="s">
        <v>44</v>
      </c>
      <c r="F46" s="64">
        <v>270</v>
      </c>
      <c r="G46" s="64">
        <v>0</v>
      </c>
      <c r="H46" s="57">
        <f t="shared" si="0"/>
        <v>0</v>
      </c>
    </row>
    <row r="47" spans="1:8" ht="23.25" customHeight="1">
      <c r="A47" s="20" t="s">
        <v>48</v>
      </c>
      <c r="B47" s="63" t="s">
        <v>19</v>
      </c>
      <c r="C47" s="41" t="s">
        <v>110</v>
      </c>
      <c r="D47" s="41" t="s">
        <v>55</v>
      </c>
      <c r="E47" s="41" t="s">
        <v>35</v>
      </c>
      <c r="F47" s="7">
        <v>30</v>
      </c>
      <c r="G47" s="7">
        <v>0</v>
      </c>
      <c r="H47" s="22">
        <f t="shared" si="0"/>
        <v>0</v>
      </c>
    </row>
    <row r="48" spans="1:51" s="13" customFormat="1" ht="25.5" customHeight="1">
      <c r="A48" s="154" t="s">
        <v>201</v>
      </c>
      <c r="B48" s="134" t="s">
        <v>19</v>
      </c>
      <c r="C48" s="134" t="s">
        <v>161</v>
      </c>
      <c r="D48" s="150"/>
      <c r="E48" s="134" t="s">
        <v>26</v>
      </c>
      <c r="F48" s="135">
        <f>F49+F52+F55</f>
        <v>240</v>
      </c>
      <c r="G48" s="135">
        <f>G49+G52+G55</f>
        <v>0</v>
      </c>
      <c r="H48" s="121">
        <f t="shared" si="0"/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13" customFormat="1" ht="26.25">
      <c r="A49" s="65" t="s">
        <v>165</v>
      </c>
      <c r="B49" s="45" t="s">
        <v>19</v>
      </c>
      <c r="C49" s="60" t="s">
        <v>170</v>
      </c>
      <c r="D49" s="60"/>
      <c r="E49" s="60" t="s">
        <v>39</v>
      </c>
      <c r="F49" s="47">
        <f>F50</f>
        <v>20</v>
      </c>
      <c r="G49" s="47">
        <f>G50</f>
        <v>0</v>
      </c>
      <c r="H49" s="22">
        <f t="shared" si="0"/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13" customFormat="1" ht="34.5">
      <c r="A50" s="85" t="s">
        <v>220</v>
      </c>
      <c r="B50" s="66" t="s">
        <v>19</v>
      </c>
      <c r="C50" s="60" t="s">
        <v>95</v>
      </c>
      <c r="D50" s="60"/>
      <c r="E50" s="60" t="s">
        <v>39</v>
      </c>
      <c r="F50" s="47">
        <f>F51</f>
        <v>20</v>
      </c>
      <c r="G50" s="47">
        <f>G51</f>
        <v>0</v>
      </c>
      <c r="H50" s="22">
        <f t="shared" si="0"/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13" customFormat="1" ht="22.5" customHeight="1">
      <c r="A51" s="20" t="s">
        <v>56</v>
      </c>
      <c r="B51" s="63" t="s">
        <v>19</v>
      </c>
      <c r="C51" s="41" t="s">
        <v>95</v>
      </c>
      <c r="D51" s="41" t="s">
        <v>55</v>
      </c>
      <c r="E51" s="41" t="s">
        <v>39</v>
      </c>
      <c r="F51" s="7">
        <v>20</v>
      </c>
      <c r="G51" s="7">
        <v>0</v>
      </c>
      <c r="H51" s="57">
        <f t="shared" si="0"/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8" ht="45" customHeight="1">
      <c r="A52" s="43" t="s">
        <v>160</v>
      </c>
      <c r="B52" s="67" t="s">
        <v>19</v>
      </c>
      <c r="C52" s="45" t="s">
        <v>162</v>
      </c>
      <c r="D52" s="60"/>
      <c r="E52" s="60" t="s">
        <v>27</v>
      </c>
      <c r="F52" s="47">
        <f>F53</f>
        <v>120</v>
      </c>
      <c r="G52" s="47">
        <f>G53+G55</f>
        <v>0</v>
      </c>
      <c r="H52" s="22">
        <f t="shared" si="0"/>
        <v>0</v>
      </c>
    </row>
    <row r="53" spans="1:8" ht="22.5" customHeight="1">
      <c r="A53" s="85" t="s">
        <v>11</v>
      </c>
      <c r="B53" s="66" t="s">
        <v>19</v>
      </c>
      <c r="C53" s="60" t="s">
        <v>164</v>
      </c>
      <c r="D53" s="60"/>
      <c r="E53" s="60" t="s">
        <v>27</v>
      </c>
      <c r="F53" s="47">
        <f>F54</f>
        <v>120</v>
      </c>
      <c r="G53" s="47">
        <f>G54</f>
        <v>0</v>
      </c>
      <c r="H53" s="22">
        <f t="shared" si="0"/>
        <v>0</v>
      </c>
    </row>
    <row r="54" spans="1:8" ht="22.5" customHeight="1">
      <c r="A54" s="20" t="s">
        <v>56</v>
      </c>
      <c r="B54" s="63" t="s">
        <v>19</v>
      </c>
      <c r="C54" s="41" t="s">
        <v>163</v>
      </c>
      <c r="D54" s="41" t="s">
        <v>55</v>
      </c>
      <c r="E54" s="41" t="s">
        <v>27</v>
      </c>
      <c r="F54" s="7">
        <v>120</v>
      </c>
      <c r="G54" s="7">
        <v>0</v>
      </c>
      <c r="H54" s="57">
        <f t="shared" si="0"/>
        <v>0</v>
      </c>
    </row>
    <row r="55" spans="1:8" ht="34.5">
      <c r="A55" s="72" t="s">
        <v>54</v>
      </c>
      <c r="B55" s="45" t="s">
        <v>19</v>
      </c>
      <c r="C55" s="60" t="s">
        <v>93</v>
      </c>
      <c r="D55" s="60"/>
      <c r="E55" s="60" t="s">
        <v>28</v>
      </c>
      <c r="F55" s="47">
        <f>F56</f>
        <v>100</v>
      </c>
      <c r="G55" s="47">
        <f>G56</f>
        <v>0</v>
      </c>
      <c r="H55" s="22">
        <f t="shared" si="0"/>
        <v>0</v>
      </c>
    </row>
    <row r="56" spans="1:8" ht="21" customHeight="1">
      <c r="A56" s="20" t="s">
        <v>56</v>
      </c>
      <c r="B56" s="14" t="s">
        <v>19</v>
      </c>
      <c r="C56" s="41" t="s">
        <v>93</v>
      </c>
      <c r="D56" s="41" t="s">
        <v>55</v>
      </c>
      <c r="E56" s="41" t="s">
        <v>28</v>
      </c>
      <c r="F56" s="7">
        <v>100</v>
      </c>
      <c r="G56" s="7">
        <v>0</v>
      </c>
      <c r="H56" s="57">
        <f t="shared" si="0"/>
        <v>0</v>
      </c>
    </row>
    <row r="57" spans="1:51" s="13" customFormat="1" ht="14.25" customHeight="1">
      <c r="A57" s="126" t="s">
        <v>171</v>
      </c>
      <c r="B57" s="136" t="s">
        <v>19</v>
      </c>
      <c r="C57" s="124" t="s">
        <v>172</v>
      </c>
      <c r="D57" s="151"/>
      <c r="E57" s="137" t="s">
        <v>71</v>
      </c>
      <c r="F57" s="138">
        <f>F58+F61+F66+F64</f>
        <v>9013.2</v>
      </c>
      <c r="G57" s="138">
        <f>G58+G61+G66</f>
        <v>65</v>
      </c>
      <c r="H57" s="121">
        <f t="shared" si="0"/>
        <v>0.7211645142679625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8" ht="14.25" customHeight="1">
      <c r="A58" s="69" t="s">
        <v>178</v>
      </c>
      <c r="B58" s="44" t="s">
        <v>19</v>
      </c>
      <c r="C58" s="70" t="s">
        <v>179</v>
      </c>
      <c r="D58" s="152"/>
      <c r="E58" s="46" t="s">
        <v>31</v>
      </c>
      <c r="F58" s="71">
        <f>F59</f>
        <v>500</v>
      </c>
      <c r="G58" s="71">
        <f>G59</f>
        <v>65</v>
      </c>
      <c r="H58" s="22">
        <f t="shared" si="0"/>
        <v>13</v>
      </c>
    </row>
    <row r="59" spans="1:8" ht="34.5">
      <c r="A59" s="72" t="s">
        <v>221</v>
      </c>
      <c r="B59" s="44" t="s">
        <v>19</v>
      </c>
      <c r="C59" s="73" t="s">
        <v>99</v>
      </c>
      <c r="D59" s="46"/>
      <c r="E59" s="46" t="s">
        <v>31</v>
      </c>
      <c r="F59" s="75">
        <f>F60</f>
        <v>500</v>
      </c>
      <c r="G59" s="75">
        <f>G60</f>
        <v>65</v>
      </c>
      <c r="H59" s="22">
        <f t="shared" si="0"/>
        <v>13</v>
      </c>
    </row>
    <row r="60" spans="1:8" ht="22.5" customHeight="1">
      <c r="A60" s="20" t="s">
        <v>56</v>
      </c>
      <c r="B60" s="5" t="s">
        <v>19</v>
      </c>
      <c r="C60" s="76" t="s">
        <v>99</v>
      </c>
      <c r="D60" s="42" t="s">
        <v>55</v>
      </c>
      <c r="E60" s="42" t="s">
        <v>31</v>
      </c>
      <c r="F60" s="77">
        <v>500</v>
      </c>
      <c r="G60" s="77">
        <v>65</v>
      </c>
      <c r="H60" s="57">
        <f t="shared" si="0"/>
        <v>13</v>
      </c>
    </row>
    <row r="61" spans="1:8" ht="14.25" customHeight="1">
      <c r="A61" s="34" t="s">
        <v>173</v>
      </c>
      <c r="B61" s="78" t="s">
        <v>19</v>
      </c>
      <c r="C61" s="53" t="s">
        <v>174</v>
      </c>
      <c r="D61" s="52"/>
      <c r="E61" s="79" t="s">
        <v>30</v>
      </c>
      <c r="F61" s="55">
        <f>F62</f>
        <v>20</v>
      </c>
      <c r="G61" s="55">
        <f>G62+G64</f>
        <v>0</v>
      </c>
      <c r="H61" s="22">
        <f t="shared" si="0"/>
        <v>0</v>
      </c>
    </row>
    <row r="62" spans="1:8" ht="33.75" customHeight="1">
      <c r="A62" s="106" t="s">
        <v>15</v>
      </c>
      <c r="B62" s="78" t="s">
        <v>19</v>
      </c>
      <c r="C62" s="52" t="s">
        <v>96</v>
      </c>
      <c r="D62" s="52"/>
      <c r="E62" s="79" t="s">
        <v>30</v>
      </c>
      <c r="F62" s="55">
        <f>F63</f>
        <v>20</v>
      </c>
      <c r="G62" s="55">
        <f>G63</f>
        <v>0</v>
      </c>
      <c r="H62" s="22">
        <f t="shared" si="0"/>
        <v>0</v>
      </c>
    </row>
    <row r="63" spans="1:8" ht="24" customHeight="1">
      <c r="A63" s="20" t="s">
        <v>56</v>
      </c>
      <c r="B63" s="80" t="s">
        <v>19</v>
      </c>
      <c r="C63" s="27" t="s">
        <v>96</v>
      </c>
      <c r="D63" s="27" t="s">
        <v>55</v>
      </c>
      <c r="E63" s="81" t="s">
        <v>30</v>
      </c>
      <c r="F63" s="64">
        <v>20</v>
      </c>
      <c r="G63" s="64">
        <v>0</v>
      </c>
      <c r="H63" s="57">
        <f t="shared" si="0"/>
        <v>0</v>
      </c>
    </row>
    <row r="64" spans="1:8" ht="24" customHeight="1">
      <c r="A64" s="43" t="s">
        <v>180</v>
      </c>
      <c r="B64" s="46" t="s">
        <v>19</v>
      </c>
      <c r="C64" s="70" t="s">
        <v>102</v>
      </c>
      <c r="D64" s="46"/>
      <c r="E64" s="46" t="s">
        <v>32</v>
      </c>
      <c r="F64" s="71">
        <f>F65</f>
        <v>10</v>
      </c>
      <c r="G64" s="71">
        <f>G65</f>
        <v>0</v>
      </c>
      <c r="H64" s="22">
        <f t="shared" si="0"/>
        <v>0</v>
      </c>
    </row>
    <row r="65" spans="1:8" ht="15" customHeight="1">
      <c r="A65" s="20" t="s">
        <v>58</v>
      </c>
      <c r="B65" s="5" t="s">
        <v>19</v>
      </c>
      <c r="C65" s="82" t="s">
        <v>102</v>
      </c>
      <c r="D65" s="42" t="s">
        <v>57</v>
      </c>
      <c r="E65" s="42" t="s">
        <v>32</v>
      </c>
      <c r="F65" s="83">
        <v>10</v>
      </c>
      <c r="G65" s="83">
        <v>0</v>
      </c>
      <c r="H65" s="57">
        <f t="shared" si="0"/>
        <v>0</v>
      </c>
    </row>
    <row r="66" spans="1:8" ht="13.5" customHeight="1">
      <c r="A66" s="65" t="s">
        <v>175</v>
      </c>
      <c r="B66" s="46" t="s">
        <v>19</v>
      </c>
      <c r="C66" s="52" t="s">
        <v>176</v>
      </c>
      <c r="D66" s="52"/>
      <c r="E66" s="46" t="s">
        <v>44</v>
      </c>
      <c r="F66" s="55">
        <f>F67+F69</f>
        <v>8483.2</v>
      </c>
      <c r="G66" s="55">
        <f>G67+G69</f>
        <v>0</v>
      </c>
      <c r="H66" s="22">
        <f t="shared" si="0"/>
        <v>0</v>
      </c>
    </row>
    <row r="67" spans="1:8" ht="21.75" customHeight="1">
      <c r="A67" s="85" t="s">
        <v>177</v>
      </c>
      <c r="B67" s="66" t="s">
        <v>19</v>
      </c>
      <c r="C67" s="52" t="s">
        <v>97</v>
      </c>
      <c r="D67" s="52"/>
      <c r="E67" s="79" t="s">
        <v>44</v>
      </c>
      <c r="F67" s="55">
        <f>F68</f>
        <v>4583.2</v>
      </c>
      <c r="G67" s="55">
        <f>G68</f>
        <v>0</v>
      </c>
      <c r="H67" s="22">
        <f t="shared" si="0"/>
        <v>0</v>
      </c>
    </row>
    <row r="68" spans="1:8" ht="21" customHeight="1">
      <c r="A68" s="20" t="s">
        <v>56</v>
      </c>
      <c r="B68" s="63" t="s">
        <v>19</v>
      </c>
      <c r="C68" s="27" t="s">
        <v>97</v>
      </c>
      <c r="D68" s="27" t="s">
        <v>55</v>
      </c>
      <c r="E68" s="81" t="s">
        <v>44</v>
      </c>
      <c r="F68" s="64">
        <v>4583.2</v>
      </c>
      <c r="G68" s="64">
        <v>0</v>
      </c>
      <c r="H68" s="57">
        <f t="shared" si="0"/>
        <v>0</v>
      </c>
    </row>
    <row r="69" spans="1:8" ht="33.75" customHeight="1">
      <c r="A69" s="43" t="s">
        <v>199</v>
      </c>
      <c r="B69" s="66" t="s">
        <v>19</v>
      </c>
      <c r="C69" s="52" t="s">
        <v>98</v>
      </c>
      <c r="D69" s="52"/>
      <c r="E69" s="79" t="s">
        <v>44</v>
      </c>
      <c r="F69" s="55">
        <f>F70</f>
        <v>3900</v>
      </c>
      <c r="G69" s="55">
        <f>G70</f>
        <v>0</v>
      </c>
      <c r="H69" s="22">
        <f t="shared" si="0"/>
        <v>0</v>
      </c>
    </row>
    <row r="70" spans="1:8" ht="23.25" customHeight="1">
      <c r="A70" s="20" t="s">
        <v>56</v>
      </c>
      <c r="B70" s="63" t="s">
        <v>19</v>
      </c>
      <c r="C70" s="27" t="s">
        <v>98</v>
      </c>
      <c r="D70" s="27" t="s">
        <v>55</v>
      </c>
      <c r="E70" s="81" t="s">
        <v>44</v>
      </c>
      <c r="F70" s="64">
        <v>3900</v>
      </c>
      <c r="G70" s="64">
        <v>0</v>
      </c>
      <c r="H70" s="57">
        <f t="shared" si="0"/>
        <v>0</v>
      </c>
    </row>
    <row r="71" spans="1:51" s="13" customFormat="1" ht="33" customHeight="1">
      <c r="A71" s="139" t="s">
        <v>155</v>
      </c>
      <c r="B71" s="128" t="s">
        <v>19</v>
      </c>
      <c r="C71" s="128" t="s">
        <v>156</v>
      </c>
      <c r="D71" s="140"/>
      <c r="E71" s="128" t="s">
        <v>38</v>
      </c>
      <c r="F71" s="141">
        <f>F72</f>
        <v>15</v>
      </c>
      <c r="G71" s="141">
        <f aca="true" t="shared" si="2" ref="F71:G73">G72</f>
        <v>0</v>
      </c>
      <c r="H71" s="121">
        <f t="shared" si="0"/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19" customFormat="1" ht="21" customHeight="1">
      <c r="A72" s="43" t="s">
        <v>157</v>
      </c>
      <c r="B72" s="36" t="s">
        <v>19</v>
      </c>
      <c r="C72" s="36" t="s">
        <v>158</v>
      </c>
      <c r="D72" s="54"/>
      <c r="E72" s="36" t="s">
        <v>38</v>
      </c>
      <c r="F72" s="75">
        <f t="shared" si="2"/>
        <v>15</v>
      </c>
      <c r="G72" s="75">
        <f t="shared" si="2"/>
        <v>0</v>
      </c>
      <c r="H72" s="22">
        <f t="shared" si="0"/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8" ht="23.25">
      <c r="A73" s="43" t="s">
        <v>59</v>
      </c>
      <c r="B73" s="54" t="s">
        <v>19</v>
      </c>
      <c r="C73" s="54" t="s">
        <v>154</v>
      </c>
      <c r="D73" s="54"/>
      <c r="E73" s="54" t="s">
        <v>38</v>
      </c>
      <c r="F73" s="75">
        <f t="shared" si="2"/>
        <v>15</v>
      </c>
      <c r="G73" s="75">
        <f t="shared" si="2"/>
        <v>0</v>
      </c>
      <c r="H73" s="22">
        <f t="shared" si="0"/>
        <v>0</v>
      </c>
    </row>
    <row r="74" spans="1:8" ht="24">
      <c r="A74" s="20" t="s">
        <v>56</v>
      </c>
      <c r="B74" s="21" t="s">
        <v>19</v>
      </c>
      <c r="C74" s="21" t="s">
        <v>154</v>
      </c>
      <c r="D74" s="21" t="s">
        <v>55</v>
      </c>
      <c r="E74" s="21" t="s">
        <v>38</v>
      </c>
      <c r="F74" s="77">
        <v>15</v>
      </c>
      <c r="G74" s="77">
        <v>0</v>
      </c>
      <c r="H74" s="57">
        <f aca="true" t="shared" si="3" ref="H74:H139">G74/F74*100</f>
        <v>0</v>
      </c>
    </row>
    <row r="75" spans="1:8" ht="23.25">
      <c r="A75" s="85" t="s">
        <v>59</v>
      </c>
      <c r="B75" s="54" t="s">
        <v>19</v>
      </c>
      <c r="C75" s="54" t="s">
        <v>154</v>
      </c>
      <c r="D75" s="54"/>
      <c r="E75" s="54" t="s">
        <v>35</v>
      </c>
      <c r="F75" s="86">
        <f>F76</f>
        <v>160</v>
      </c>
      <c r="G75" s="86">
        <f>G76</f>
        <v>0</v>
      </c>
      <c r="H75" s="22">
        <f t="shared" si="3"/>
        <v>0</v>
      </c>
    </row>
    <row r="76" spans="1:8" ht="24">
      <c r="A76" s="20" t="s">
        <v>56</v>
      </c>
      <c r="B76" s="21" t="s">
        <v>19</v>
      </c>
      <c r="C76" s="21" t="s">
        <v>154</v>
      </c>
      <c r="D76" s="21" t="s">
        <v>55</v>
      </c>
      <c r="E76" s="21" t="s">
        <v>35</v>
      </c>
      <c r="F76" s="16">
        <v>160</v>
      </c>
      <c r="G76" s="16">
        <v>0</v>
      </c>
      <c r="H76" s="57">
        <f t="shared" si="3"/>
        <v>0</v>
      </c>
    </row>
    <row r="77" spans="1:8" ht="15.75" customHeight="1">
      <c r="A77" s="142" t="s">
        <v>183</v>
      </c>
      <c r="B77" s="143" t="s">
        <v>19</v>
      </c>
      <c r="C77" s="144" t="s">
        <v>184</v>
      </c>
      <c r="D77" s="145"/>
      <c r="E77" s="145" t="s">
        <v>36</v>
      </c>
      <c r="F77" s="121">
        <f aca="true" t="shared" si="4" ref="F77:G79">F78</f>
        <v>154</v>
      </c>
      <c r="G77" s="121">
        <f t="shared" si="4"/>
        <v>0</v>
      </c>
      <c r="H77" s="121">
        <f t="shared" si="3"/>
        <v>0</v>
      </c>
    </row>
    <row r="78" spans="1:8" ht="13.5" customHeight="1">
      <c r="A78" s="61" t="s">
        <v>202</v>
      </c>
      <c r="B78" s="58" t="s">
        <v>19</v>
      </c>
      <c r="C78" s="74" t="s">
        <v>185</v>
      </c>
      <c r="D78" s="46"/>
      <c r="E78" s="46" t="s">
        <v>36</v>
      </c>
      <c r="F78" s="38">
        <f t="shared" si="4"/>
        <v>154</v>
      </c>
      <c r="G78" s="38">
        <f t="shared" si="4"/>
        <v>0</v>
      </c>
      <c r="H78" s="22">
        <f t="shared" si="3"/>
        <v>0</v>
      </c>
    </row>
    <row r="79" spans="1:8" ht="15" customHeight="1">
      <c r="A79" s="61" t="s">
        <v>12</v>
      </c>
      <c r="B79" s="60" t="s">
        <v>19</v>
      </c>
      <c r="C79" s="46" t="s">
        <v>111</v>
      </c>
      <c r="D79" s="46"/>
      <c r="E79" s="46" t="s">
        <v>36</v>
      </c>
      <c r="F79" s="38">
        <f t="shared" si="4"/>
        <v>154</v>
      </c>
      <c r="G79" s="38">
        <f t="shared" si="4"/>
        <v>0</v>
      </c>
      <c r="H79" s="22">
        <f t="shared" si="3"/>
        <v>0</v>
      </c>
    </row>
    <row r="80" spans="1:8" ht="22.5" customHeight="1">
      <c r="A80" s="20" t="s">
        <v>56</v>
      </c>
      <c r="B80" s="41" t="s">
        <v>19</v>
      </c>
      <c r="C80" s="42" t="s">
        <v>111</v>
      </c>
      <c r="D80" s="42" t="s">
        <v>55</v>
      </c>
      <c r="E80" s="42" t="s">
        <v>36</v>
      </c>
      <c r="F80" s="57">
        <v>154</v>
      </c>
      <c r="G80" s="57">
        <v>0</v>
      </c>
      <c r="H80" s="57">
        <f t="shared" si="3"/>
        <v>0</v>
      </c>
    </row>
    <row r="81" spans="1:8" ht="14.25" customHeight="1">
      <c r="A81" s="146" t="s">
        <v>129</v>
      </c>
      <c r="B81" s="128" t="s">
        <v>19</v>
      </c>
      <c r="C81" s="128" t="s">
        <v>136</v>
      </c>
      <c r="D81" s="132"/>
      <c r="E81" s="132" t="s">
        <v>70</v>
      </c>
      <c r="F81" s="141">
        <f>F82+F87</f>
        <v>9905.9</v>
      </c>
      <c r="G81" s="141">
        <f>G82+G87</f>
        <v>2189.7</v>
      </c>
      <c r="H81" s="121">
        <f t="shared" si="3"/>
        <v>22.105008126470082</v>
      </c>
    </row>
    <row r="82" spans="1:8" ht="25.5" customHeight="1">
      <c r="A82" s="89" t="s">
        <v>133</v>
      </c>
      <c r="B82" s="36" t="s">
        <v>19</v>
      </c>
      <c r="C82" s="36" t="s">
        <v>114</v>
      </c>
      <c r="D82" s="56"/>
      <c r="E82" s="54" t="s">
        <v>21</v>
      </c>
      <c r="F82" s="75">
        <f>F83+F85</f>
        <v>6970</v>
      </c>
      <c r="G82" s="75">
        <f>G83+G85</f>
        <v>1329</v>
      </c>
      <c r="H82" s="22">
        <f t="shared" si="3"/>
        <v>19.067431850789095</v>
      </c>
    </row>
    <row r="83" spans="1:8" ht="18" customHeight="1">
      <c r="A83" s="95" t="s">
        <v>134</v>
      </c>
      <c r="B83" s="36" t="s">
        <v>19</v>
      </c>
      <c r="C83" s="54" t="s">
        <v>76</v>
      </c>
      <c r="D83" s="54"/>
      <c r="E83" s="54" t="s">
        <v>21</v>
      </c>
      <c r="F83" s="75">
        <f>F84</f>
        <v>5860</v>
      </c>
      <c r="G83" s="75">
        <f>G84</f>
        <v>1108.2</v>
      </c>
      <c r="H83" s="22">
        <f t="shared" si="3"/>
        <v>18.911262798634812</v>
      </c>
    </row>
    <row r="84" spans="1:8" ht="23.25" customHeight="1">
      <c r="A84" s="12" t="s">
        <v>135</v>
      </c>
      <c r="B84" s="90" t="s">
        <v>19</v>
      </c>
      <c r="C84" s="21" t="s">
        <v>76</v>
      </c>
      <c r="D84" s="21" t="s">
        <v>137</v>
      </c>
      <c r="E84" s="21" t="s">
        <v>21</v>
      </c>
      <c r="F84" s="77">
        <v>5860</v>
      </c>
      <c r="G84" s="77">
        <v>1108.2</v>
      </c>
      <c r="H84" s="57">
        <f t="shared" si="3"/>
        <v>18.911262798634812</v>
      </c>
    </row>
    <row r="85" spans="1:8" ht="22.5" customHeight="1">
      <c r="A85" s="95" t="s">
        <v>138</v>
      </c>
      <c r="B85" s="93" t="s">
        <v>19</v>
      </c>
      <c r="C85" s="105" t="s">
        <v>78</v>
      </c>
      <c r="D85" s="105"/>
      <c r="E85" s="105" t="s">
        <v>21</v>
      </c>
      <c r="F85" s="75">
        <f>F86</f>
        <v>1110</v>
      </c>
      <c r="G85" s="75">
        <f>G86</f>
        <v>220.8</v>
      </c>
      <c r="H85" s="22">
        <f t="shared" si="3"/>
        <v>19.891891891891895</v>
      </c>
    </row>
    <row r="86" spans="1:8" ht="22.5" customHeight="1">
      <c r="A86" s="12" t="s">
        <v>135</v>
      </c>
      <c r="B86" s="91" t="s">
        <v>19</v>
      </c>
      <c r="C86" s="92" t="s">
        <v>78</v>
      </c>
      <c r="D86" s="92" t="s">
        <v>137</v>
      </c>
      <c r="E86" s="92" t="s">
        <v>21</v>
      </c>
      <c r="F86" s="77">
        <v>1110</v>
      </c>
      <c r="G86" s="77">
        <v>220.8</v>
      </c>
      <c r="H86" s="57">
        <f t="shared" si="3"/>
        <v>19.891891891891895</v>
      </c>
    </row>
    <row r="87" spans="1:8" ht="15.75" customHeight="1">
      <c r="A87" s="89" t="s">
        <v>130</v>
      </c>
      <c r="B87" s="93" t="s">
        <v>19</v>
      </c>
      <c r="C87" s="93" t="s">
        <v>140</v>
      </c>
      <c r="D87" s="105"/>
      <c r="E87" s="93" t="s">
        <v>21</v>
      </c>
      <c r="F87" s="75">
        <f>F88+F93+F91</f>
        <v>2935.9</v>
      </c>
      <c r="G87" s="75">
        <f>G88+G93</f>
        <v>860.6999999999999</v>
      </c>
      <c r="H87" s="22">
        <f t="shared" si="3"/>
        <v>29.316393610136583</v>
      </c>
    </row>
    <row r="88" spans="1:8" ht="23.25" customHeight="1">
      <c r="A88" s="95" t="s">
        <v>139</v>
      </c>
      <c r="B88" s="105" t="s">
        <v>19</v>
      </c>
      <c r="C88" s="105" t="s">
        <v>77</v>
      </c>
      <c r="D88" s="105"/>
      <c r="E88" s="105" t="s">
        <v>21</v>
      </c>
      <c r="F88" s="75">
        <f>F89+F90</f>
        <v>2334.9</v>
      </c>
      <c r="G88" s="75">
        <f>G89+G90+G91</f>
        <v>709.3</v>
      </c>
      <c r="H88" s="22">
        <f t="shared" si="3"/>
        <v>30.378174654160773</v>
      </c>
    </row>
    <row r="89" spans="1:8" ht="23.25" customHeight="1">
      <c r="A89" s="12" t="s">
        <v>135</v>
      </c>
      <c r="B89" s="92" t="s">
        <v>19</v>
      </c>
      <c r="C89" s="92" t="s">
        <v>77</v>
      </c>
      <c r="D89" s="92" t="s">
        <v>207</v>
      </c>
      <c r="E89" s="92" t="s">
        <v>21</v>
      </c>
      <c r="F89" s="77">
        <v>651</v>
      </c>
      <c r="G89" s="77">
        <v>267.1</v>
      </c>
      <c r="H89" s="57">
        <f t="shared" si="3"/>
        <v>41.02918586789555</v>
      </c>
    </row>
    <row r="90" spans="1:8" ht="21.75" customHeight="1">
      <c r="A90" s="12" t="s">
        <v>141</v>
      </c>
      <c r="B90" s="90" t="s">
        <v>19</v>
      </c>
      <c r="C90" s="21" t="s">
        <v>77</v>
      </c>
      <c r="D90" s="21" t="s">
        <v>55</v>
      </c>
      <c r="E90" s="21" t="s">
        <v>21</v>
      </c>
      <c r="F90" s="77">
        <v>1683.9</v>
      </c>
      <c r="G90" s="77">
        <v>442.2</v>
      </c>
      <c r="H90" s="57">
        <f t="shared" si="3"/>
        <v>26.260466773561376</v>
      </c>
    </row>
    <row r="91" spans="1:8" ht="21.75" customHeight="1">
      <c r="A91" s="113" t="s">
        <v>209</v>
      </c>
      <c r="B91" s="33" t="s">
        <v>19</v>
      </c>
      <c r="C91" s="49" t="s">
        <v>210</v>
      </c>
      <c r="D91" s="49" t="s">
        <v>55</v>
      </c>
      <c r="E91" s="49" t="s">
        <v>21</v>
      </c>
      <c r="F91" s="88">
        <f>F92</f>
        <v>1</v>
      </c>
      <c r="G91" s="88">
        <f>G92</f>
        <v>0</v>
      </c>
      <c r="H91" s="57">
        <f t="shared" si="3"/>
        <v>0</v>
      </c>
    </row>
    <row r="92" spans="1:8" ht="21.75" customHeight="1">
      <c r="A92" s="12" t="s">
        <v>209</v>
      </c>
      <c r="B92" s="90" t="s">
        <v>19</v>
      </c>
      <c r="C92" s="21" t="s">
        <v>210</v>
      </c>
      <c r="D92" s="21" t="s">
        <v>55</v>
      </c>
      <c r="E92" s="21" t="s">
        <v>21</v>
      </c>
      <c r="F92" s="77">
        <v>1</v>
      </c>
      <c r="G92" s="77">
        <v>0</v>
      </c>
      <c r="H92" s="57">
        <f t="shared" si="3"/>
        <v>0</v>
      </c>
    </row>
    <row r="93" spans="1:8" ht="21.75" customHeight="1">
      <c r="A93" s="85" t="s">
        <v>128</v>
      </c>
      <c r="B93" s="54" t="s">
        <v>19</v>
      </c>
      <c r="C93" s="54" t="s">
        <v>75</v>
      </c>
      <c r="D93" s="54"/>
      <c r="E93" s="54" t="s">
        <v>20</v>
      </c>
      <c r="F93" s="75">
        <f>F94</f>
        <v>600</v>
      </c>
      <c r="G93" s="75">
        <f>G94</f>
        <v>151.4</v>
      </c>
      <c r="H93" s="22">
        <f t="shared" si="3"/>
        <v>25.233333333333334</v>
      </c>
    </row>
    <row r="94" spans="1:8" ht="42" customHeight="1">
      <c r="A94" s="94" t="s">
        <v>131</v>
      </c>
      <c r="B94" s="21" t="s">
        <v>19</v>
      </c>
      <c r="C94" s="21" t="s">
        <v>75</v>
      </c>
      <c r="D94" s="21" t="s">
        <v>132</v>
      </c>
      <c r="E94" s="21" t="s">
        <v>20</v>
      </c>
      <c r="F94" s="77">
        <v>600</v>
      </c>
      <c r="G94" s="77">
        <v>151.4</v>
      </c>
      <c r="H94" s="22">
        <f t="shared" si="3"/>
        <v>25.233333333333334</v>
      </c>
    </row>
    <row r="95" spans="1:8" ht="14.25" customHeight="1">
      <c r="A95" s="147" t="s">
        <v>142</v>
      </c>
      <c r="B95" s="128" t="s">
        <v>19</v>
      </c>
      <c r="C95" s="128" t="s">
        <v>143</v>
      </c>
      <c r="D95" s="132"/>
      <c r="E95" s="128" t="s">
        <v>70</v>
      </c>
      <c r="F95" s="141">
        <f>F96</f>
        <v>3133.3</v>
      </c>
      <c r="G95" s="141">
        <f>G96</f>
        <v>331.3</v>
      </c>
      <c r="H95" s="121">
        <f t="shared" si="3"/>
        <v>10.573516739539782</v>
      </c>
    </row>
    <row r="96" spans="1:8" ht="15" customHeight="1">
      <c r="A96" s="95" t="s">
        <v>144</v>
      </c>
      <c r="B96" s="84" t="s">
        <v>19</v>
      </c>
      <c r="C96" s="36" t="s">
        <v>112</v>
      </c>
      <c r="D96" s="56"/>
      <c r="E96" s="36" t="s">
        <v>21</v>
      </c>
      <c r="F96" s="75">
        <f>F97+F104+F106+F108+F111+F113+F115+F124+F117+F119+F122+F127</f>
        <v>3133.3</v>
      </c>
      <c r="G96" s="75">
        <f>G97+G104+G106+G108+G111+G113+G115+G124+G117+G119+G122+G127</f>
        <v>331.3</v>
      </c>
      <c r="H96" s="22">
        <f t="shared" si="3"/>
        <v>10.573516739539782</v>
      </c>
    </row>
    <row r="97" spans="1:8" ht="14.25" customHeight="1">
      <c r="A97" s="85" t="s">
        <v>22</v>
      </c>
      <c r="B97" s="54" t="s">
        <v>19</v>
      </c>
      <c r="C97" s="54" t="s">
        <v>79</v>
      </c>
      <c r="D97" s="56"/>
      <c r="E97" s="54" t="s">
        <v>21</v>
      </c>
      <c r="F97" s="75">
        <f>SUM(F98:F103)</f>
        <v>258.2</v>
      </c>
      <c r="G97" s="75">
        <f>SUM(G98:G103)</f>
        <v>80</v>
      </c>
      <c r="H97" s="22">
        <f t="shared" si="3"/>
        <v>30.983733539891556</v>
      </c>
    </row>
    <row r="98" spans="1:8" ht="21.75" customHeight="1">
      <c r="A98" s="96" t="s">
        <v>145</v>
      </c>
      <c r="B98" s="21" t="s">
        <v>19</v>
      </c>
      <c r="C98" s="21" t="s">
        <v>80</v>
      </c>
      <c r="D98" s="21" t="s">
        <v>49</v>
      </c>
      <c r="E98" s="21" t="s">
        <v>21</v>
      </c>
      <c r="F98" s="77">
        <v>54.3</v>
      </c>
      <c r="G98" s="77">
        <v>13.3</v>
      </c>
      <c r="H98" s="57">
        <f t="shared" si="3"/>
        <v>24.49355432780847</v>
      </c>
    </row>
    <row r="99" spans="1:8" ht="31.5" customHeight="1">
      <c r="A99" s="96" t="s">
        <v>146</v>
      </c>
      <c r="B99" s="21" t="s">
        <v>19</v>
      </c>
      <c r="C99" s="21" t="s">
        <v>81</v>
      </c>
      <c r="D99" s="21" t="s">
        <v>49</v>
      </c>
      <c r="E99" s="21" t="s">
        <v>21</v>
      </c>
      <c r="F99" s="77">
        <v>20.8</v>
      </c>
      <c r="G99" s="77">
        <v>5.2</v>
      </c>
      <c r="H99" s="57">
        <f t="shared" si="3"/>
        <v>25</v>
      </c>
    </row>
    <row r="100" spans="1:8" ht="41.25" customHeight="1">
      <c r="A100" s="96" t="s">
        <v>23</v>
      </c>
      <c r="B100" s="21" t="s">
        <v>19</v>
      </c>
      <c r="C100" s="21" t="s">
        <v>82</v>
      </c>
      <c r="D100" s="21" t="s">
        <v>49</v>
      </c>
      <c r="E100" s="21" t="s">
        <v>21</v>
      </c>
      <c r="F100" s="77">
        <v>24</v>
      </c>
      <c r="G100" s="77">
        <v>6</v>
      </c>
      <c r="H100" s="57">
        <f t="shared" si="3"/>
        <v>25</v>
      </c>
    </row>
    <row r="101" spans="1:8" ht="20.25" customHeight="1">
      <c r="A101" s="96" t="s">
        <v>147</v>
      </c>
      <c r="B101" s="21" t="s">
        <v>19</v>
      </c>
      <c r="C101" s="21" t="s">
        <v>83</v>
      </c>
      <c r="D101" s="21" t="s">
        <v>49</v>
      </c>
      <c r="E101" s="21" t="s">
        <v>21</v>
      </c>
      <c r="F101" s="77">
        <v>48.1</v>
      </c>
      <c r="G101" s="77">
        <v>12</v>
      </c>
      <c r="H101" s="57">
        <f t="shared" si="3"/>
        <v>24.948024948024948</v>
      </c>
    </row>
    <row r="102" spans="1:8" ht="19.5" customHeight="1">
      <c r="A102" s="97" t="s">
        <v>148</v>
      </c>
      <c r="B102" s="21" t="s">
        <v>19</v>
      </c>
      <c r="C102" s="21" t="s">
        <v>84</v>
      </c>
      <c r="D102" s="21" t="s">
        <v>49</v>
      </c>
      <c r="E102" s="21" t="s">
        <v>21</v>
      </c>
      <c r="F102" s="77">
        <v>63</v>
      </c>
      <c r="G102" s="77">
        <v>31.5</v>
      </c>
      <c r="H102" s="57">
        <f t="shared" si="3"/>
        <v>50</v>
      </c>
    </row>
    <row r="103" spans="1:8" ht="21" customHeight="1">
      <c r="A103" s="98" t="s">
        <v>24</v>
      </c>
      <c r="B103" s="21" t="s">
        <v>19</v>
      </c>
      <c r="C103" s="21" t="s">
        <v>85</v>
      </c>
      <c r="D103" s="21" t="s">
        <v>49</v>
      </c>
      <c r="E103" s="21" t="s">
        <v>21</v>
      </c>
      <c r="F103" s="77">
        <v>48</v>
      </c>
      <c r="G103" s="77">
        <v>12</v>
      </c>
      <c r="H103" s="57">
        <f t="shared" si="3"/>
        <v>25</v>
      </c>
    </row>
    <row r="104" spans="1:8" ht="14.25" customHeight="1">
      <c r="A104" s="65" t="s">
        <v>13</v>
      </c>
      <c r="B104" s="54" t="s">
        <v>19</v>
      </c>
      <c r="C104" s="54" t="s">
        <v>200</v>
      </c>
      <c r="D104" s="54"/>
      <c r="E104" s="54" t="s">
        <v>42</v>
      </c>
      <c r="F104" s="75">
        <f>F105</f>
        <v>100</v>
      </c>
      <c r="G104" s="75">
        <f>G105</f>
        <v>0</v>
      </c>
      <c r="H104" s="22">
        <f t="shared" si="3"/>
        <v>0</v>
      </c>
    </row>
    <row r="105" spans="1:8" ht="12.75" customHeight="1">
      <c r="A105" s="25" t="s">
        <v>13</v>
      </c>
      <c r="B105" s="21" t="s">
        <v>19</v>
      </c>
      <c r="C105" s="21" t="s">
        <v>86</v>
      </c>
      <c r="D105" s="21" t="s">
        <v>66</v>
      </c>
      <c r="E105" s="21" t="s">
        <v>42</v>
      </c>
      <c r="F105" s="77">
        <v>100</v>
      </c>
      <c r="G105" s="77">
        <v>0</v>
      </c>
      <c r="H105" s="57">
        <f t="shared" si="3"/>
        <v>0</v>
      </c>
    </row>
    <row r="106" spans="1:8" ht="22.5" customHeight="1">
      <c r="A106" s="85" t="s">
        <v>17</v>
      </c>
      <c r="B106" s="54" t="s">
        <v>19</v>
      </c>
      <c r="C106" s="54" t="s">
        <v>87</v>
      </c>
      <c r="D106" s="54"/>
      <c r="E106" s="54" t="s">
        <v>38</v>
      </c>
      <c r="F106" s="75">
        <f>F107</f>
        <v>100</v>
      </c>
      <c r="G106" s="75">
        <f>G107</f>
        <v>4.6</v>
      </c>
      <c r="H106" s="22">
        <f t="shared" si="3"/>
        <v>4.6</v>
      </c>
    </row>
    <row r="107" spans="1:8" ht="21" customHeight="1">
      <c r="A107" s="20" t="s">
        <v>56</v>
      </c>
      <c r="B107" s="21" t="s">
        <v>19</v>
      </c>
      <c r="C107" s="21" t="s">
        <v>87</v>
      </c>
      <c r="D107" s="21" t="s">
        <v>55</v>
      </c>
      <c r="E107" s="21" t="s">
        <v>38</v>
      </c>
      <c r="F107" s="77">
        <v>100</v>
      </c>
      <c r="G107" s="77">
        <v>4.6</v>
      </c>
      <c r="H107" s="57">
        <f t="shared" si="3"/>
        <v>4.6</v>
      </c>
    </row>
    <row r="108" spans="1:8" ht="21.75" customHeight="1">
      <c r="A108" s="85" t="s">
        <v>150</v>
      </c>
      <c r="B108" s="54" t="s">
        <v>19</v>
      </c>
      <c r="C108" s="54" t="s">
        <v>88</v>
      </c>
      <c r="D108" s="54"/>
      <c r="E108" s="54" t="s">
        <v>38</v>
      </c>
      <c r="F108" s="75">
        <f>SUM(F109:F110)</f>
        <v>315</v>
      </c>
      <c r="G108" s="75">
        <f>SUM(G109:G110)</f>
        <v>60</v>
      </c>
      <c r="H108" s="22">
        <f t="shared" si="3"/>
        <v>19.047619047619047</v>
      </c>
    </row>
    <row r="109" spans="1:8" ht="22.5" customHeight="1">
      <c r="A109" s="20" t="s">
        <v>56</v>
      </c>
      <c r="B109" s="21" t="s">
        <v>19</v>
      </c>
      <c r="C109" s="21" t="s">
        <v>88</v>
      </c>
      <c r="D109" s="21" t="s">
        <v>55</v>
      </c>
      <c r="E109" s="21" t="s">
        <v>38</v>
      </c>
      <c r="F109" s="77">
        <v>300</v>
      </c>
      <c r="G109" s="77">
        <v>60</v>
      </c>
      <c r="H109" s="57">
        <f t="shared" si="3"/>
        <v>20</v>
      </c>
    </row>
    <row r="110" spans="1:8" ht="12" customHeight="1">
      <c r="A110" s="20" t="s">
        <v>151</v>
      </c>
      <c r="B110" s="21" t="s">
        <v>19</v>
      </c>
      <c r="C110" s="21" t="s">
        <v>152</v>
      </c>
      <c r="D110" s="21" t="s">
        <v>153</v>
      </c>
      <c r="E110" s="21" t="s">
        <v>38</v>
      </c>
      <c r="F110" s="77">
        <v>15</v>
      </c>
      <c r="G110" s="77">
        <v>0</v>
      </c>
      <c r="H110" s="57">
        <f t="shared" si="3"/>
        <v>0</v>
      </c>
    </row>
    <row r="111" spans="1:8" ht="24.75" customHeight="1">
      <c r="A111" s="85" t="s">
        <v>43</v>
      </c>
      <c r="B111" s="54" t="s">
        <v>19</v>
      </c>
      <c r="C111" s="54" t="s">
        <v>89</v>
      </c>
      <c r="D111" s="54"/>
      <c r="E111" s="54" t="s">
        <v>38</v>
      </c>
      <c r="F111" s="75">
        <f>F112</f>
        <v>300</v>
      </c>
      <c r="G111" s="75">
        <f>G112</f>
        <v>55</v>
      </c>
      <c r="H111" s="22">
        <f t="shared" si="3"/>
        <v>18.333333333333332</v>
      </c>
    </row>
    <row r="112" spans="1:8" ht="15" customHeight="1">
      <c r="A112" s="20" t="s">
        <v>51</v>
      </c>
      <c r="B112" s="21" t="s">
        <v>19</v>
      </c>
      <c r="C112" s="21" t="s">
        <v>89</v>
      </c>
      <c r="D112" s="21" t="s">
        <v>52</v>
      </c>
      <c r="E112" s="21" t="s">
        <v>38</v>
      </c>
      <c r="F112" s="77">
        <v>300</v>
      </c>
      <c r="G112" s="77">
        <v>55</v>
      </c>
      <c r="H112" s="57">
        <f t="shared" si="3"/>
        <v>18.333333333333332</v>
      </c>
    </row>
    <row r="113" spans="1:8" ht="25.5" customHeight="1">
      <c r="A113" s="43" t="s">
        <v>53</v>
      </c>
      <c r="B113" s="54" t="s">
        <v>19</v>
      </c>
      <c r="C113" s="54" t="s">
        <v>90</v>
      </c>
      <c r="D113" s="54"/>
      <c r="E113" s="54" t="s">
        <v>38</v>
      </c>
      <c r="F113" s="75">
        <f>F114</f>
        <v>100</v>
      </c>
      <c r="G113" s="75">
        <f>G114</f>
        <v>0</v>
      </c>
      <c r="H113" s="22">
        <f t="shared" si="3"/>
        <v>0</v>
      </c>
    </row>
    <row r="114" spans="1:8" ht="23.25" customHeight="1">
      <c r="A114" s="20" t="s">
        <v>56</v>
      </c>
      <c r="B114" s="21" t="s">
        <v>19</v>
      </c>
      <c r="C114" s="21" t="s">
        <v>90</v>
      </c>
      <c r="D114" s="21" t="s">
        <v>55</v>
      </c>
      <c r="E114" s="21" t="s">
        <v>38</v>
      </c>
      <c r="F114" s="77">
        <v>100</v>
      </c>
      <c r="G114" s="77">
        <v>0</v>
      </c>
      <c r="H114" s="57">
        <f t="shared" si="3"/>
        <v>0</v>
      </c>
    </row>
    <row r="115" spans="1:8" ht="23.25" customHeight="1">
      <c r="A115" s="106" t="s">
        <v>16</v>
      </c>
      <c r="B115" s="44" t="s">
        <v>19</v>
      </c>
      <c r="C115" s="70" t="s">
        <v>100</v>
      </c>
      <c r="D115" s="46"/>
      <c r="E115" s="46" t="s">
        <v>32</v>
      </c>
      <c r="F115" s="71">
        <f>F116</f>
        <v>500</v>
      </c>
      <c r="G115" s="71">
        <f>G116</f>
        <v>23.5</v>
      </c>
      <c r="H115" s="22">
        <f t="shared" si="3"/>
        <v>4.7</v>
      </c>
    </row>
    <row r="116" spans="1:8" ht="22.5" customHeight="1">
      <c r="A116" s="20" t="s">
        <v>56</v>
      </c>
      <c r="B116" s="5" t="s">
        <v>19</v>
      </c>
      <c r="C116" s="82" t="s">
        <v>100</v>
      </c>
      <c r="D116" s="42" t="s">
        <v>55</v>
      </c>
      <c r="E116" s="42" t="s">
        <v>32</v>
      </c>
      <c r="F116" s="83">
        <v>500</v>
      </c>
      <c r="G116" s="83">
        <v>23.5</v>
      </c>
      <c r="H116" s="57">
        <f t="shared" si="3"/>
        <v>4.7</v>
      </c>
    </row>
    <row r="117" spans="1:8" ht="14.25" customHeight="1">
      <c r="A117" s="107" t="s">
        <v>29</v>
      </c>
      <c r="B117" s="87" t="s">
        <v>19</v>
      </c>
      <c r="C117" s="108" t="s">
        <v>101</v>
      </c>
      <c r="D117" s="87"/>
      <c r="E117" s="87" t="s">
        <v>32</v>
      </c>
      <c r="F117" s="68">
        <f>F118</f>
        <v>500</v>
      </c>
      <c r="G117" s="68">
        <f>G118</f>
        <v>0</v>
      </c>
      <c r="H117" s="22">
        <f aca="true" t="shared" si="5" ref="H117:H123">G117/F117*100</f>
        <v>0</v>
      </c>
    </row>
    <row r="118" spans="1:8" ht="24" customHeight="1">
      <c r="A118" s="20" t="s">
        <v>56</v>
      </c>
      <c r="B118" s="42" t="s">
        <v>19</v>
      </c>
      <c r="C118" s="82" t="s">
        <v>101</v>
      </c>
      <c r="D118" s="42" t="s">
        <v>55</v>
      </c>
      <c r="E118" s="42" t="s">
        <v>32</v>
      </c>
      <c r="F118" s="83">
        <v>500</v>
      </c>
      <c r="G118" s="83">
        <v>0</v>
      </c>
      <c r="H118" s="57">
        <f t="shared" si="5"/>
        <v>0</v>
      </c>
    </row>
    <row r="119" spans="1:8" ht="13.5" customHeight="1">
      <c r="A119" s="61" t="s">
        <v>6</v>
      </c>
      <c r="B119" s="45" t="s">
        <v>19</v>
      </c>
      <c r="C119" s="60" t="s">
        <v>107</v>
      </c>
      <c r="D119" s="60"/>
      <c r="E119" s="60" t="s">
        <v>35</v>
      </c>
      <c r="F119" s="47">
        <f>SUM(F120:F121)</f>
        <v>40</v>
      </c>
      <c r="G119" s="47">
        <f>SUM(G120:G121)</f>
        <v>0</v>
      </c>
      <c r="H119" s="22">
        <f t="shared" si="5"/>
        <v>0</v>
      </c>
    </row>
    <row r="120" spans="1:8" ht="23.25" customHeight="1">
      <c r="A120" s="20" t="s">
        <v>56</v>
      </c>
      <c r="B120" s="41" t="s">
        <v>19</v>
      </c>
      <c r="C120" s="41" t="s">
        <v>107</v>
      </c>
      <c r="D120" s="41" t="s">
        <v>55</v>
      </c>
      <c r="E120" s="41" t="s">
        <v>35</v>
      </c>
      <c r="F120" s="7">
        <v>10</v>
      </c>
      <c r="G120" s="7">
        <v>0</v>
      </c>
      <c r="H120" s="57">
        <f t="shared" si="5"/>
        <v>0</v>
      </c>
    </row>
    <row r="121" spans="1:8" ht="23.25" customHeight="1">
      <c r="A121" s="20" t="s">
        <v>56</v>
      </c>
      <c r="B121" s="41" t="s">
        <v>19</v>
      </c>
      <c r="C121" s="41" t="s">
        <v>107</v>
      </c>
      <c r="D121" s="41" t="s">
        <v>67</v>
      </c>
      <c r="E121" s="41" t="s">
        <v>35</v>
      </c>
      <c r="F121" s="7">
        <v>30</v>
      </c>
      <c r="G121" s="7">
        <v>0</v>
      </c>
      <c r="H121" s="57">
        <f t="shared" si="5"/>
        <v>0</v>
      </c>
    </row>
    <row r="122" spans="1:8" ht="15" customHeight="1">
      <c r="A122" s="89" t="s">
        <v>50</v>
      </c>
      <c r="B122" s="36" t="s">
        <v>19</v>
      </c>
      <c r="C122" s="54" t="s">
        <v>113</v>
      </c>
      <c r="D122" s="54"/>
      <c r="E122" s="36" t="s">
        <v>149</v>
      </c>
      <c r="F122" s="86">
        <f>F123</f>
        <v>350</v>
      </c>
      <c r="G122" s="86">
        <f>G123</f>
        <v>0</v>
      </c>
      <c r="H122" s="22">
        <f t="shared" si="5"/>
        <v>0</v>
      </c>
    </row>
    <row r="123" spans="1:8" ht="23.25" customHeight="1">
      <c r="A123" s="20" t="s">
        <v>56</v>
      </c>
      <c r="B123" s="21" t="s">
        <v>19</v>
      </c>
      <c r="C123" s="21" t="s">
        <v>113</v>
      </c>
      <c r="D123" s="21" t="s">
        <v>55</v>
      </c>
      <c r="E123" s="21" t="s">
        <v>149</v>
      </c>
      <c r="F123" s="77">
        <v>350</v>
      </c>
      <c r="G123" s="77">
        <v>0</v>
      </c>
      <c r="H123" s="57">
        <f t="shared" si="5"/>
        <v>0</v>
      </c>
    </row>
    <row r="124" spans="1:8" ht="27" customHeight="1">
      <c r="A124" s="85" t="s">
        <v>2</v>
      </c>
      <c r="B124" s="44" t="s">
        <v>19</v>
      </c>
      <c r="C124" s="44" t="s">
        <v>92</v>
      </c>
      <c r="D124" s="44"/>
      <c r="E124" s="44" t="s">
        <v>25</v>
      </c>
      <c r="F124" s="38">
        <f>SUM(F125:F126)</f>
        <v>510.1</v>
      </c>
      <c r="G124" s="38">
        <f>SUM(G125:G126)</f>
        <v>96.7</v>
      </c>
      <c r="H124" s="22">
        <f t="shared" si="3"/>
        <v>18.95706724171731</v>
      </c>
    </row>
    <row r="125" spans="1:8" ht="21" customHeight="1">
      <c r="A125" s="20" t="s">
        <v>159</v>
      </c>
      <c r="B125" s="5" t="s">
        <v>19</v>
      </c>
      <c r="C125" s="5" t="s">
        <v>92</v>
      </c>
      <c r="D125" s="5" t="s">
        <v>137</v>
      </c>
      <c r="E125" s="5" t="s">
        <v>25</v>
      </c>
      <c r="F125" s="57">
        <v>500</v>
      </c>
      <c r="G125" s="57">
        <v>95.2</v>
      </c>
      <c r="H125" s="57">
        <f t="shared" si="3"/>
        <v>19.040000000000003</v>
      </c>
    </row>
    <row r="126" spans="1:8" ht="24">
      <c r="A126" s="20" t="s">
        <v>56</v>
      </c>
      <c r="B126" s="5" t="s">
        <v>19</v>
      </c>
      <c r="C126" s="5" t="s">
        <v>92</v>
      </c>
      <c r="D126" s="5" t="s">
        <v>55</v>
      </c>
      <c r="E126" s="5" t="s">
        <v>25</v>
      </c>
      <c r="F126" s="57">
        <v>10.1</v>
      </c>
      <c r="G126" s="57">
        <v>1.5</v>
      </c>
      <c r="H126" s="57">
        <f t="shared" si="3"/>
        <v>14.85148514851485</v>
      </c>
    </row>
    <row r="127" spans="1:8" ht="35.25" customHeight="1">
      <c r="A127" s="85" t="s">
        <v>212</v>
      </c>
      <c r="B127" s="54" t="s">
        <v>19</v>
      </c>
      <c r="C127" s="54" t="s">
        <v>91</v>
      </c>
      <c r="D127" s="54"/>
      <c r="E127" s="54" t="s">
        <v>38</v>
      </c>
      <c r="F127" s="75">
        <f>F128</f>
        <v>60</v>
      </c>
      <c r="G127" s="75">
        <f>G128</f>
        <v>11.5</v>
      </c>
      <c r="H127" s="22">
        <f t="shared" si="3"/>
        <v>19.166666666666668</v>
      </c>
    </row>
    <row r="128" spans="1:8" ht="24">
      <c r="A128" s="20" t="s">
        <v>56</v>
      </c>
      <c r="B128" s="21" t="s">
        <v>19</v>
      </c>
      <c r="C128" s="21" t="s">
        <v>91</v>
      </c>
      <c r="D128" s="21" t="s">
        <v>55</v>
      </c>
      <c r="E128" s="21" t="s">
        <v>38</v>
      </c>
      <c r="F128" s="77">
        <v>60</v>
      </c>
      <c r="G128" s="77">
        <v>11.5</v>
      </c>
      <c r="H128" s="22">
        <f t="shared" si="3"/>
        <v>19.166666666666668</v>
      </c>
    </row>
    <row r="129" spans="1:8" ht="18.75" customHeight="1">
      <c r="A129" s="115" t="s">
        <v>204</v>
      </c>
      <c r="B129" s="116"/>
      <c r="C129" s="116"/>
      <c r="D129" s="153"/>
      <c r="E129" s="116"/>
      <c r="F129" s="117">
        <f>F130</f>
        <v>5300</v>
      </c>
      <c r="G129" s="117">
        <f>G130</f>
        <v>1043.8000000000002</v>
      </c>
      <c r="H129" s="117">
        <f t="shared" si="3"/>
        <v>19.694339622641515</v>
      </c>
    </row>
    <row r="130" spans="1:8" ht="18" customHeight="1">
      <c r="A130" s="118" t="s">
        <v>197</v>
      </c>
      <c r="B130" s="130">
        <v>615</v>
      </c>
      <c r="C130" s="131" t="s">
        <v>186</v>
      </c>
      <c r="D130" s="131"/>
      <c r="E130" s="132" t="s">
        <v>73</v>
      </c>
      <c r="F130" s="133">
        <f>F131</f>
        <v>5300</v>
      </c>
      <c r="G130" s="133">
        <f>G131</f>
        <v>1043.8000000000002</v>
      </c>
      <c r="H130" s="121">
        <f t="shared" si="3"/>
        <v>19.694339622641515</v>
      </c>
    </row>
    <row r="131" spans="1:8" ht="24.75" customHeight="1">
      <c r="A131" s="65" t="s">
        <v>194</v>
      </c>
      <c r="B131" s="99" t="s">
        <v>19</v>
      </c>
      <c r="C131" s="24" t="s">
        <v>127</v>
      </c>
      <c r="D131" s="23"/>
      <c r="E131" s="23" t="s">
        <v>37</v>
      </c>
      <c r="F131" s="100">
        <f>F132+F135</f>
        <v>5300</v>
      </c>
      <c r="G131" s="100">
        <f>G132+G135</f>
        <v>1043.8000000000002</v>
      </c>
      <c r="H131" s="22">
        <f t="shared" si="3"/>
        <v>19.694339622641515</v>
      </c>
    </row>
    <row r="132" spans="1:8" ht="25.5" customHeight="1">
      <c r="A132" s="65" t="s">
        <v>195</v>
      </c>
      <c r="B132" s="30" t="s">
        <v>19</v>
      </c>
      <c r="C132" s="52" t="s">
        <v>125</v>
      </c>
      <c r="D132" s="52"/>
      <c r="E132" s="52" t="s">
        <v>37</v>
      </c>
      <c r="F132" s="100">
        <f>F133+F134</f>
        <v>3930</v>
      </c>
      <c r="G132" s="100">
        <f>G133+G134</f>
        <v>861.4000000000001</v>
      </c>
      <c r="H132" s="22">
        <f t="shared" si="3"/>
        <v>21.918575063613233</v>
      </c>
    </row>
    <row r="133" spans="1:8" ht="15" customHeight="1">
      <c r="A133" s="25" t="s">
        <v>64</v>
      </c>
      <c r="B133" s="26" t="s">
        <v>19</v>
      </c>
      <c r="C133" s="27" t="s">
        <v>125</v>
      </c>
      <c r="D133" s="27" t="s">
        <v>208</v>
      </c>
      <c r="E133" s="27" t="s">
        <v>37</v>
      </c>
      <c r="F133" s="101">
        <v>2480</v>
      </c>
      <c r="G133" s="101">
        <v>435.6</v>
      </c>
      <c r="H133" s="57">
        <f t="shared" si="3"/>
        <v>17.56451612903226</v>
      </c>
    </row>
    <row r="134" spans="1:8" ht="23.25" customHeight="1">
      <c r="A134" s="20" t="s">
        <v>56</v>
      </c>
      <c r="B134" s="26" t="s">
        <v>19</v>
      </c>
      <c r="C134" s="27" t="s">
        <v>125</v>
      </c>
      <c r="D134" s="27" t="s">
        <v>55</v>
      </c>
      <c r="E134" s="27" t="s">
        <v>37</v>
      </c>
      <c r="F134" s="101">
        <v>1450</v>
      </c>
      <c r="G134" s="101">
        <v>425.8</v>
      </c>
      <c r="H134" s="57">
        <f t="shared" si="3"/>
        <v>29.36551724137931</v>
      </c>
    </row>
    <row r="135" spans="1:8" ht="25.5" customHeight="1">
      <c r="A135" s="65" t="s">
        <v>196</v>
      </c>
      <c r="B135" s="30" t="s">
        <v>19</v>
      </c>
      <c r="C135" s="52" t="s">
        <v>126</v>
      </c>
      <c r="D135" s="52"/>
      <c r="E135" s="52" t="s">
        <v>37</v>
      </c>
      <c r="F135" s="100">
        <f>F136</f>
        <v>1370</v>
      </c>
      <c r="G135" s="100">
        <f>G136</f>
        <v>182.4</v>
      </c>
      <c r="H135" s="22">
        <f t="shared" si="3"/>
        <v>13.313868613138686</v>
      </c>
    </row>
    <row r="136" spans="1:8" ht="15" customHeight="1">
      <c r="A136" s="110" t="s">
        <v>9</v>
      </c>
      <c r="B136" s="111" t="s">
        <v>19</v>
      </c>
      <c r="C136" s="48" t="s">
        <v>126</v>
      </c>
      <c r="D136" s="48"/>
      <c r="E136" s="48" t="s">
        <v>37</v>
      </c>
      <c r="F136" s="112">
        <f>SUM(F137:F138)</f>
        <v>1370</v>
      </c>
      <c r="G136" s="112">
        <f>SUM(G137:G138)</f>
        <v>182.4</v>
      </c>
      <c r="H136" s="22">
        <f t="shared" si="3"/>
        <v>13.313868613138686</v>
      </c>
    </row>
    <row r="137" spans="1:8" ht="15" customHeight="1">
      <c r="A137" s="25" t="s">
        <v>64</v>
      </c>
      <c r="B137" s="26" t="s">
        <v>19</v>
      </c>
      <c r="C137" s="27" t="s">
        <v>126</v>
      </c>
      <c r="D137" s="27" t="s">
        <v>208</v>
      </c>
      <c r="E137" s="27" t="s">
        <v>37</v>
      </c>
      <c r="F137" s="101">
        <v>1000</v>
      </c>
      <c r="G137" s="101">
        <v>168.8</v>
      </c>
      <c r="H137" s="57">
        <f t="shared" si="3"/>
        <v>16.88</v>
      </c>
    </row>
    <row r="138" spans="1:8" ht="21" customHeight="1">
      <c r="A138" s="20" t="s">
        <v>56</v>
      </c>
      <c r="B138" s="26" t="s">
        <v>19</v>
      </c>
      <c r="C138" s="27" t="s">
        <v>126</v>
      </c>
      <c r="D138" s="27" t="s">
        <v>55</v>
      </c>
      <c r="E138" s="27" t="s">
        <v>37</v>
      </c>
      <c r="F138" s="101">
        <v>370</v>
      </c>
      <c r="G138" s="101">
        <v>13.6</v>
      </c>
      <c r="H138" s="57">
        <f t="shared" si="3"/>
        <v>3.6756756756756754</v>
      </c>
    </row>
    <row r="139" spans="1:8" ht="25.5" customHeight="1">
      <c r="A139" s="102" t="s">
        <v>14</v>
      </c>
      <c r="B139" s="103"/>
      <c r="C139" s="103"/>
      <c r="D139" s="103"/>
      <c r="E139" s="103"/>
      <c r="F139" s="104">
        <f>F129+F11</f>
        <v>39631.4</v>
      </c>
      <c r="G139" s="104">
        <f>G129+G11</f>
        <v>6787.7</v>
      </c>
      <c r="H139" s="22">
        <f t="shared" si="3"/>
        <v>17.127076005389664</v>
      </c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</sheetData>
  <sheetProtection/>
  <mergeCells count="9">
    <mergeCell ref="A6:H6"/>
    <mergeCell ref="G8:G9"/>
    <mergeCell ref="H8:H9"/>
    <mergeCell ref="C1:F1"/>
    <mergeCell ref="B8:E8"/>
    <mergeCell ref="F8:F9"/>
    <mergeCell ref="B2:F2"/>
    <mergeCell ref="B3:F3"/>
    <mergeCell ref="B4:F4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Петрова</cp:lastModifiedBy>
  <cp:lastPrinted>2014-04-17T13:42:57Z</cp:lastPrinted>
  <dcterms:created xsi:type="dcterms:W3CDTF">2007-12-09T16:36:38Z</dcterms:created>
  <dcterms:modified xsi:type="dcterms:W3CDTF">2015-03-04T20:56:11Z</dcterms:modified>
  <cp:category/>
  <cp:version/>
  <cp:contentType/>
  <cp:contentStatus/>
</cp:coreProperties>
</file>